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-01 -  Dopravní řešení ..." sheetId="2" r:id="rId2"/>
    <sheet name="IO-02 - Opěrné zdi a scho..." sheetId="3" r:id="rId3"/>
    <sheet name="IO-03 - Dešťová kanalizace" sheetId="4" r:id="rId4"/>
    <sheet name="IO-06 - Optická síť" sheetId="5" r:id="rId5"/>
    <sheet name="SO-01-1 - Drobná architek..." sheetId="6" r:id="rId6"/>
    <sheet name="SO-01-2 - Drobná architek..." sheetId="7" r:id="rId7"/>
    <sheet name="SO-01-3 - Drobná architek..." sheetId="8" r:id="rId8"/>
    <sheet name="SO-02 - Sadové úpravy" sheetId="9" r:id="rId9"/>
    <sheet name="SO-03 - Mobiliář" sheetId="10" r:id="rId10"/>
    <sheet name="SO-04 - Demolice" sheetId="11" r:id="rId11"/>
    <sheet name="VON - Vedlejší a ostatní ..." sheetId="12" r:id="rId12"/>
    <sheet name="IO-04 - Veřejné osvětlení" sheetId="13" r:id="rId13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'IO-01 -  Dopravní řešení ...'!$C$127:$K$317</definedName>
    <definedName name="_xlnm.Print_Area" localSheetId="1">'IO-01 -  Dopravní řešení ...'!$C$4:$J$76,'IO-01 -  Dopravní řešení ...'!$C$82:$J$109,'IO-01 -  Dopravní řešení ...'!$C$115:$J$317</definedName>
    <definedName name="_xlnm.Print_Titles" localSheetId="1">'IO-01 -  Dopravní řešení ...'!$127:$127</definedName>
    <definedName name="_xlnm._FilterDatabase" localSheetId="2" hidden="1">'IO-02 - Opěrné zdi a scho...'!$C$128:$K$360</definedName>
    <definedName name="_xlnm.Print_Area" localSheetId="2">'IO-02 - Opěrné zdi a scho...'!$C$4:$J$76,'IO-02 - Opěrné zdi a scho...'!$C$82:$J$110,'IO-02 - Opěrné zdi a scho...'!$C$116:$J$360</definedName>
    <definedName name="_xlnm.Print_Titles" localSheetId="2">'IO-02 - Opěrné zdi a scho...'!$128:$128</definedName>
    <definedName name="_xlnm._FilterDatabase" localSheetId="3" hidden="1">'IO-03 - Dešťová kanalizace'!$C$122:$K$325</definedName>
    <definedName name="_xlnm.Print_Area" localSheetId="3">'IO-03 - Dešťová kanalizace'!$C$4:$J$76,'IO-03 - Dešťová kanalizace'!$C$82:$J$104,'IO-03 - Dešťová kanalizace'!$C$110:$J$325</definedName>
    <definedName name="_xlnm.Print_Titles" localSheetId="3">'IO-03 - Dešťová kanalizace'!$122:$122</definedName>
    <definedName name="_xlnm._FilterDatabase" localSheetId="4" hidden="1">'IO-06 - Optická síť'!$C$120:$K$166</definedName>
    <definedName name="_xlnm.Print_Area" localSheetId="4">'IO-06 - Optická síť'!$C$4:$J$76,'IO-06 - Optická síť'!$C$82:$J$102,'IO-06 - Optická síť'!$C$108:$J$166</definedName>
    <definedName name="_xlnm.Print_Titles" localSheetId="4">'IO-06 - Optická síť'!$120:$120</definedName>
    <definedName name="_xlnm._FilterDatabase" localSheetId="5" hidden="1">'SO-01-1 - Drobná architek...'!$C$125:$K$176</definedName>
    <definedName name="_xlnm.Print_Area" localSheetId="5">'SO-01-1 - Drobná architek...'!$C$4:$J$76,'SO-01-1 - Drobná architek...'!$C$82:$J$107,'SO-01-1 - Drobná architek...'!$C$113:$J$176</definedName>
    <definedName name="_xlnm.Print_Titles" localSheetId="5">'SO-01-1 - Drobná architek...'!$125:$125</definedName>
    <definedName name="_xlnm._FilterDatabase" localSheetId="6" hidden="1">'SO-01-2 - Drobná architek...'!$C$125:$K$194</definedName>
    <definedName name="_xlnm.Print_Area" localSheetId="6">'SO-01-2 - Drobná architek...'!$C$4:$J$76,'SO-01-2 - Drobná architek...'!$C$82:$J$107,'SO-01-2 - Drobná architek...'!$C$113:$J$194</definedName>
    <definedName name="_xlnm.Print_Titles" localSheetId="6">'SO-01-2 - Drobná architek...'!$125:$125</definedName>
    <definedName name="_xlnm._FilterDatabase" localSheetId="7" hidden="1">'SO-01-3 - Drobná architek...'!$C$122:$K$161</definedName>
    <definedName name="_xlnm.Print_Area" localSheetId="7">'SO-01-3 - Drobná architek...'!$C$4:$J$76,'SO-01-3 - Drobná architek...'!$C$82:$J$104,'SO-01-3 - Drobná architek...'!$C$110:$J$161</definedName>
    <definedName name="_xlnm.Print_Titles" localSheetId="7">'SO-01-3 - Drobná architek...'!$122:$122</definedName>
    <definedName name="_xlnm._FilterDatabase" localSheetId="8" hidden="1">'SO-02 - Sadové úpravy'!$C$118:$K$152</definedName>
    <definedName name="_xlnm.Print_Area" localSheetId="8">'SO-02 - Sadové úpravy'!$C$4:$J$76,'SO-02 - Sadové úpravy'!$C$82:$J$100,'SO-02 - Sadové úpravy'!$C$106:$J$152</definedName>
    <definedName name="_xlnm.Print_Titles" localSheetId="8">'SO-02 - Sadové úpravy'!$118:$118</definedName>
    <definedName name="_xlnm._FilterDatabase" localSheetId="9" hidden="1">'SO-03 - Mobiliář'!$C$117:$K$122</definedName>
    <definedName name="_xlnm.Print_Area" localSheetId="9">'SO-03 - Mobiliář'!$C$4:$J$76,'SO-03 - Mobiliář'!$C$82:$J$99,'SO-03 - Mobiliář'!$C$105:$J$122</definedName>
    <definedName name="_xlnm.Print_Titles" localSheetId="9">'SO-03 - Mobiliář'!$117:$117</definedName>
    <definedName name="_xlnm._FilterDatabase" localSheetId="10" hidden="1">'SO-04 - Demolice'!$C$120:$K$170</definedName>
    <definedName name="_xlnm.Print_Area" localSheetId="10">'SO-04 - Demolice'!$C$4:$J$76,'SO-04 - Demolice'!$C$82:$J$102,'SO-04 - Demolice'!$C$108:$J$170</definedName>
    <definedName name="_xlnm.Print_Titles" localSheetId="10">'SO-04 - Demolice'!$120:$120</definedName>
    <definedName name="_xlnm._FilterDatabase" localSheetId="11" hidden="1">'VON - Vedlejší a ostatní ...'!$C$119:$K$140</definedName>
    <definedName name="_xlnm.Print_Area" localSheetId="11">'VON - Vedlejší a ostatní ...'!$C$4:$J$76,'VON - Vedlejší a ostatní ...'!$C$82:$J$101,'VON - Vedlejší a ostatní ...'!$C$107:$J$140</definedName>
    <definedName name="_xlnm.Print_Titles" localSheetId="11">'VON - Vedlejší a ostatní ...'!$119:$119</definedName>
    <definedName name="_xlnm._FilterDatabase" localSheetId="12" hidden="1">'IO-04 - Veřejné osvětlení'!$C$116:$K$203</definedName>
    <definedName name="_xlnm.Print_Area" localSheetId="12">'IO-04 - Veřejné osvětlení'!$C$4:$J$76,'IO-04 - Veřejné osvětlení'!$C$82:$J$98,'IO-04 - Veřejné osvětlení'!$C$104:$J$203</definedName>
    <definedName name="_xlnm.Print_Titles" localSheetId="12">'IO-04 - Veřejné osvětlení'!$116:$116</definedName>
  </definedNames>
  <calcPr/>
</workbook>
</file>

<file path=xl/calcChain.xml><?xml version="1.0" encoding="utf-8"?>
<calcChain xmlns="http://schemas.openxmlformats.org/spreadsheetml/2006/main">
  <c i="13" l="1" r="J37"/>
  <c r="J36"/>
  <c i="1" r="AY106"/>
  <c i="13" r="J35"/>
  <c i="1" r="AX106"/>
  <c i="13"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12" r="J37"/>
  <c r="J36"/>
  <c i="1" r="AY105"/>
  <c i="12" r="J35"/>
  <c i="1" r="AX105"/>
  <c i="12"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85"/>
  <c i="11" r="J37"/>
  <c r="J36"/>
  <c i="1" r="AY104"/>
  <c i="11" r="J35"/>
  <c i="1" r="AX104"/>
  <c i="11"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89"/>
  <c r="E7"/>
  <c r="E111"/>
  <c i="10" r="J37"/>
  <c r="J36"/>
  <c i="1" r="AY103"/>
  <c i="10" r="J35"/>
  <c i="1" r="AX103"/>
  <c i="10"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89"/>
  <c r="E7"/>
  <c r="E108"/>
  <c i="9" r="J37"/>
  <c r="J36"/>
  <c i="1" r="AY102"/>
  <c i="9" r="J35"/>
  <c i="1" r="AX102"/>
  <c i="9" r="BI152"/>
  <c r="BH152"/>
  <c r="BG152"/>
  <c r="BF152"/>
  <c r="T152"/>
  <c r="T151"/>
  <c r="T150"/>
  <c r="R152"/>
  <c r="R151"/>
  <c r="R150"/>
  <c r="P152"/>
  <c r="P151"/>
  <c r="P150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113"/>
  <c r="E7"/>
  <c r="E109"/>
  <c i="8" r="J37"/>
  <c r="J36"/>
  <c i="1" r="AY101"/>
  <c i="8" r="J35"/>
  <c i="1" r="AX101"/>
  <c i="8" r="BI161"/>
  <c r="BH161"/>
  <c r="BG161"/>
  <c r="BF161"/>
  <c r="T161"/>
  <c r="R161"/>
  <c r="P161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T127"/>
  <c r="R128"/>
  <c r="R127"/>
  <c r="P128"/>
  <c r="P127"/>
  <c r="BI126"/>
  <c r="BH126"/>
  <c r="BG126"/>
  <c r="BF126"/>
  <c r="T126"/>
  <c r="T125"/>
  <c r="T124"/>
  <c r="R126"/>
  <c r="R125"/>
  <c r="P126"/>
  <c r="P125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91"/>
  <c r="J14"/>
  <c r="J12"/>
  <c r="J117"/>
  <c r="E7"/>
  <c r="E113"/>
  <c i="7" r="J37"/>
  <c r="J36"/>
  <c i="1" r="AY100"/>
  <c i="7" r="J35"/>
  <c i="1" r="AX100"/>
  <c i="7" r="BI194"/>
  <c r="BH194"/>
  <c r="BG194"/>
  <c r="BF194"/>
  <c r="T194"/>
  <c r="R194"/>
  <c r="P194"/>
  <c r="BI193"/>
  <c r="BH193"/>
  <c r="BG193"/>
  <c r="BF193"/>
  <c r="T193"/>
  <c r="R193"/>
  <c r="P193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122"/>
  <c r="J20"/>
  <c r="J18"/>
  <c r="E18"/>
  <c r="F92"/>
  <c r="J17"/>
  <c r="J15"/>
  <c r="E15"/>
  <c r="F122"/>
  <c r="J14"/>
  <c r="J12"/>
  <c r="J89"/>
  <c r="E7"/>
  <c r="E116"/>
  <c i="6" r="J37"/>
  <c r="J36"/>
  <c i="1" r="AY99"/>
  <c i="6" r="J35"/>
  <c i="1" r="AX99"/>
  <c i="6"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122"/>
  <c r="J20"/>
  <c r="J18"/>
  <c r="E18"/>
  <c r="F92"/>
  <c r="J17"/>
  <c r="J15"/>
  <c r="E15"/>
  <c r="F122"/>
  <c r="J14"/>
  <c r="J12"/>
  <c r="J89"/>
  <c r="E7"/>
  <c r="E85"/>
  <c i="5" r="J37"/>
  <c r="J36"/>
  <c i="1" r="AY98"/>
  <c i="5" r="J35"/>
  <c i="1" r="AX98"/>
  <c i="5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111"/>
  <c i="4" r="J37"/>
  <c r="J36"/>
  <c i="1" r="AY97"/>
  <c i="4" r="J35"/>
  <c i="1" r="AX97"/>
  <c i="4" r="BI325"/>
  <c r="BH325"/>
  <c r="BG325"/>
  <c r="BF325"/>
  <c r="T325"/>
  <c r="T324"/>
  <c r="R325"/>
  <c r="R324"/>
  <c r="P325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119"/>
  <c r="J14"/>
  <c r="J12"/>
  <c r="J117"/>
  <c r="E7"/>
  <c r="E113"/>
  <c i="3" r="J37"/>
  <c r="J36"/>
  <c i="1" r="AY96"/>
  <c i="3" r="J35"/>
  <c i="1" r="AX96"/>
  <c i="3" r="BI360"/>
  <c r="BH360"/>
  <c r="BG360"/>
  <c r="BF360"/>
  <c r="T360"/>
  <c r="R360"/>
  <c r="P360"/>
  <c r="BI359"/>
  <c r="BH359"/>
  <c r="BG359"/>
  <c r="BF359"/>
  <c r="T359"/>
  <c r="R359"/>
  <c r="P359"/>
  <c r="BI335"/>
  <c r="BH335"/>
  <c r="BG335"/>
  <c r="BF335"/>
  <c r="T335"/>
  <c r="R335"/>
  <c r="P335"/>
  <c r="BI327"/>
  <c r="BH327"/>
  <c r="BG327"/>
  <c r="BF327"/>
  <c r="T327"/>
  <c r="R327"/>
  <c r="P327"/>
  <c r="BI325"/>
  <c r="BH325"/>
  <c r="BG325"/>
  <c r="BF325"/>
  <c r="T325"/>
  <c r="R325"/>
  <c r="P325"/>
  <c r="BI319"/>
  <c r="BH319"/>
  <c r="BG319"/>
  <c r="BF319"/>
  <c r="T319"/>
  <c r="R319"/>
  <c r="P319"/>
  <c r="BI318"/>
  <c r="BH318"/>
  <c r="BG318"/>
  <c r="BF318"/>
  <c r="T318"/>
  <c r="R318"/>
  <c r="P318"/>
  <c r="BI310"/>
  <c r="BH310"/>
  <c r="BG310"/>
  <c r="BF310"/>
  <c r="T310"/>
  <c r="R310"/>
  <c r="P310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1"/>
  <c r="BH291"/>
  <c r="BG291"/>
  <c r="BF291"/>
  <c r="T291"/>
  <c r="R291"/>
  <c r="P291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60"/>
  <c r="BH260"/>
  <c r="BG260"/>
  <c r="BF260"/>
  <c r="T260"/>
  <c r="R260"/>
  <c r="P260"/>
  <c r="BI257"/>
  <c r="BH257"/>
  <c r="BG257"/>
  <c r="BF257"/>
  <c r="T257"/>
  <c r="T256"/>
  <c r="R257"/>
  <c r="R256"/>
  <c r="P257"/>
  <c r="P256"/>
  <c r="BI243"/>
  <c r="BH243"/>
  <c r="BG243"/>
  <c r="BF243"/>
  <c r="T243"/>
  <c r="T242"/>
  <c r="R243"/>
  <c r="R242"/>
  <c r="P243"/>
  <c r="P242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78"/>
  <c r="BH178"/>
  <c r="BG178"/>
  <c r="BF178"/>
  <c r="T178"/>
  <c r="R178"/>
  <c r="P17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91"/>
  <c r="J20"/>
  <c r="J18"/>
  <c r="E18"/>
  <c r="F126"/>
  <c r="J17"/>
  <c r="J15"/>
  <c r="E15"/>
  <c r="F91"/>
  <c r="J14"/>
  <c r="J12"/>
  <c r="J123"/>
  <c r="E7"/>
  <c r="E85"/>
  <c i="2" r="J315"/>
  <c r="J37"/>
  <c r="J36"/>
  <c i="1" r="AY95"/>
  <c i="2" r="J35"/>
  <c i="1" r="AX95"/>
  <c i="2" r="BI317"/>
  <c r="BH317"/>
  <c r="BG317"/>
  <c r="BF317"/>
  <c r="T317"/>
  <c r="T316"/>
  <c r="R317"/>
  <c r="R316"/>
  <c r="P317"/>
  <c r="P316"/>
  <c r="J107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T302"/>
  <c r="R303"/>
  <c r="R302"/>
  <c r="P303"/>
  <c r="P302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4"/>
  <c r="BH284"/>
  <c r="BG284"/>
  <c r="BF284"/>
  <c r="T284"/>
  <c r="R284"/>
  <c r="P284"/>
  <c r="BI275"/>
  <c r="BH275"/>
  <c r="BG275"/>
  <c r="BF275"/>
  <c r="T275"/>
  <c r="R275"/>
  <c r="P275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3"/>
  <c r="BH223"/>
  <c r="BG223"/>
  <c r="BF223"/>
  <c r="T223"/>
  <c r="R223"/>
  <c r="P223"/>
  <c r="BI222"/>
  <c r="BH222"/>
  <c r="BG222"/>
  <c r="BF222"/>
  <c r="T222"/>
  <c r="R222"/>
  <c r="P222"/>
  <c r="BI215"/>
  <c r="BH215"/>
  <c r="BG215"/>
  <c r="BF215"/>
  <c r="T215"/>
  <c r="R215"/>
  <c r="P215"/>
  <c r="BI207"/>
  <c r="BH207"/>
  <c r="BG207"/>
  <c r="BF207"/>
  <c r="T207"/>
  <c r="R207"/>
  <c r="P207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89"/>
  <c r="BH189"/>
  <c r="BG189"/>
  <c r="BF189"/>
  <c r="T189"/>
  <c r="R189"/>
  <c r="P189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91"/>
  <c r="J20"/>
  <c r="J18"/>
  <c r="E18"/>
  <c r="F92"/>
  <c r="J17"/>
  <c r="J15"/>
  <c r="E15"/>
  <c r="F91"/>
  <c r="J14"/>
  <c r="J12"/>
  <c r="J122"/>
  <c r="E7"/>
  <c r="E85"/>
  <c i="1" r="L90"/>
  <c r="AM90"/>
  <c r="AM89"/>
  <c r="L89"/>
  <c r="AM87"/>
  <c r="L87"/>
  <c r="L85"/>
  <c r="L84"/>
  <c i="2" r="BK267"/>
  <c r="BK164"/>
  <c r="J275"/>
  <c r="J197"/>
  <c r="BK294"/>
  <c r="BK235"/>
  <c r="J272"/>
  <c r="J228"/>
  <c r="BK158"/>
  <c r="BK271"/>
  <c r="J158"/>
  <c r="BK310"/>
  <c r="J253"/>
  <c r="BK174"/>
  <c r="J289"/>
  <c r="J249"/>
  <c r="BK197"/>
  <c r="J317"/>
  <c r="J248"/>
  <c r="BK189"/>
  <c i="3" r="J300"/>
  <c r="J216"/>
  <c r="J228"/>
  <c r="BK139"/>
  <c r="J319"/>
  <c r="BK191"/>
  <c r="J283"/>
  <c r="BK197"/>
  <c r="BK302"/>
  <c r="BK210"/>
  <c r="J152"/>
  <c r="BK243"/>
  <c r="J165"/>
  <c r="BK300"/>
  <c r="J210"/>
  <c r="J139"/>
  <c i="4" r="J278"/>
  <c r="BK195"/>
  <c r="J281"/>
  <c r="J242"/>
  <c r="J318"/>
  <c r="J192"/>
  <c r="J299"/>
  <c r="BK179"/>
  <c r="BK210"/>
  <c r="BK164"/>
  <c r="J257"/>
  <c r="BK218"/>
  <c r="BK182"/>
  <c r="BK132"/>
  <c r="J201"/>
  <c r="BK275"/>
  <c r="J195"/>
  <c r="J132"/>
  <c i="5" r="BK153"/>
  <c r="BK150"/>
  <c r="BK158"/>
  <c r="BK162"/>
  <c r="BK128"/>
  <c r="BK152"/>
  <c r="BK160"/>
  <c r="BK132"/>
  <c r="J126"/>
  <c r="J152"/>
  <c r="BK129"/>
  <c i="6" r="J151"/>
  <c r="BK153"/>
  <c r="BK151"/>
  <c r="BK132"/>
  <c r="BK167"/>
  <c i="7" r="BK139"/>
  <c r="BK136"/>
  <c r="J179"/>
  <c r="BK156"/>
  <c r="J169"/>
  <c r="J193"/>
  <c r="BK154"/>
  <c i="8" r="J133"/>
  <c r="J145"/>
  <c r="J126"/>
  <c r="J155"/>
  <c i="9" r="J152"/>
  <c r="J129"/>
  <c r="J136"/>
  <c r="J134"/>
  <c r="J126"/>
  <c i="10" r="J121"/>
  <c i="11" r="BK169"/>
  <c r="J124"/>
  <c r="BK149"/>
  <c r="BK159"/>
  <c r="BK139"/>
  <c r="BK156"/>
  <c r="BK131"/>
  <c r="J167"/>
  <c i="13" r="BK129"/>
  <c r="BK201"/>
  <c r="BK180"/>
  <c r="J168"/>
  <c r="BK144"/>
  <c r="BK122"/>
  <c r="BK183"/>
  <c r="BK157"/>
  <c r="BK131"/>
  <c r="J185"/>
  <c r="BK120"/>
  <c r="BK181"/>
  <c r="J144"/>
  <c r="J192"/>
  <c r="J176"/>
  <c r="BK138"/>
  <c r="BK196"/>
  <c r="BK163"/>
  <c r="BK142"/>
  <c r="J203"/>
  <c r="J162"/>
  <c r="J153"/>
  <c i="2" r="J266"/>
  <c r="BK253"/>
  <c r="J297"/>
  <c r="BK238"/>
  <c r="BK166"/>
  <c r="J288"/>
  <c r="BK223"/>
  <c r="BK266"/>
  <c r="BK169"/>
  <c r="J292"/>
  <c r="BK250"/>
  <c r="J189"/>
  <c r="J294"/>
  <c r="J247"/>
  <c r="J173"/>
  <c r="BK292"/>
  <c r="J251"/>
  <c r="BK215"/>
  <c r="BK145"/>
  <c r="BK289"/>
  <c r="BK239"/>
  <c r="J132"/>
  <c i="3" r="J241"/>
  <c r="J161"/>
  <c r="BK222"/>
  <c r="J136"/>
  <c r="J257"/>
  <c r="BK136"/>
  <c r="BK231"/>
  <c r="BK318"/>
  <c r="BK257"/>
  <c r="J201"/>
  <c r="BK165"/>
  <c r="BK280"/>
  <c r="J194"/>
  <c r="BK335"/>
  <c r="BK194"/>
  <c i="4" r="J296"/>
  <c r="BK215"/>
  <c r="J146"/>
  <c r="BK269"/>
  <c r="BK158"/>
  <c r="J293"/>
  <c r="J321"/>
  <c r="J236"/>
  <c r="BK251"/>
  <c r="J230"/>
  <c r="J162"/>
  <c r="J260"/>
  <c r="BK224"/>
  <c r="BK205"/>
  <c r="J166"/>
  <c r="BK126"/>
  <c r="BK315"/>
  <c r="BK248"/>
  <c r="J179"/>
  <c r="J126"/>
  <c i="5" r="J146"/>
  <c r="BK141"/>
  <c r="J134"/>
  <c r="J131"/>
  <c r="J153"/>
  <c r="BK130"/>
  <c r="J154"/>
  <c r="J139"/>
  <c r="J130"/>
  <c r="J155"/>
  <c r="J132"/>
  <c i="6" r="J162"/>
  <c r="BK150"/>
  <c r="BK146"/>
  <c r="BK164"/>
  <c r="J150"/>
  <c r="J158"/>
  <c r="BK156"/>
  <c i="7" r="J132"/>
  <c r="BK149"/>
  <c r="J175"/>
  <c r="J133"/>
  <c r="J138"/>
  <c r="BK133"/>
  <c r="BK138"/>
  <c i="8" r="BK138"/>
  <c r="BK132"/>
  <c r="BK133"/>
  <c r="J128"/>
  <c i="9" r="BK145"/>
  <c r="BK132"/>
  <c r="J127"/>
  <c r="BK137"/>
  <c r="BK127"/>
  <c i="10" r="BK121"/>
  <c i="11" r="J152"/>
  <c r="J126"/>
  <c r="J125"/>
  <c r="BK127"/>
  <c r="J165"/>
  <c r="J140"/>
  <c r="BK146"/>
  <c i="13" r="BK152"/>
  <c r="BK197"/>
  <c r="J175"/>
  <c r="J137"/>
  <c r="BK135"/>
  <c r="BK193"/>
  <c r="J171"/>
  <c r="BK137"/>
  <c r="BK195"/>
  <c r="J173"/>
  <c r="BK141"/>
  <c r="J200"/>
  <c r="BK168"/>
  <c r="J148"/>
  <c r="BK202"/>
  <c r="J161"/>
  <c r="J147"/>
  <c i="2" r="J310"/>
  <c r="BK207"/>
  <c r="BK270"/>
  <c r="J151"/>
  <c r="BK252"/>
  <c r="J257"/>
  <c r="J160"/>
  <c r="J243"/>
  <c r="BK143"/>
  <c r="BK240"/>
  <c r="J155"/>
  <c r="J250"/>
  <c r="BK132"/>
  <c r="BK222"/>
  <c i="3" r="BK260"/>
  <c r="J280"/>
  <c r="BK327"/>
  <c r="BK319"/>
  <c r="BK161"/>
  <c r="J299"/>
  <c r="BK228"/>
  <c r="BK359"/>
  <c r="J207"/>
  <c i="4" r="J290"/>
  <c r="BK161"/>
  <c r="J186"/>
  <c r="J214"/>
  <c r="J275"/>
  <c r="BK321"/>
  <c r="BK153"/>
  <c r="BK230"/>
  <c r="J198"/>
  <c r="BK293"/>
  <c r="J164"/>
  <c r="BK281"/>
  <c r="J233"/>
  <c r="BK176"/>
  <c i="5" r="BK166"/>
  <c r="J166"/>
  <c r="J147"/>
  <c r="BK142"/>
  <c r="BK154"/>
  <c r="J158"/>
  <c r="BK136"/>
  <c r="BK159"/>
  <c r="J144"/>
  <c r="J148"/>
  <c r="J133"/>
  <c r="J159"/>
  <c r="J150"/>
  <c i="6" r="J167"/>
  <c r="J143"/>
  <c r="BK143"/>
  <c r="BK166"/>
  <c r="J176"/>
  <c r="BK171"/>
  <c r="J134"/>
  <c i="7" r="J194"/>
  <c r="BK175"/>
  <c r="J183"/>
  <c r="J181"/>
  <c r="J154"/>
  <c r="BK179"/>
  <c i="8" r="J140"/>
  <c r="BK151"/>
  <c r="BK140"/>
  <c r="BK145"/>
  <c r="J150"/>
  <c r="BK126"/>
  <c i="9" r="BK126"/>
  <c r="BK152"/>
  <c r="BK125"/>
  <c r="BK129"/>
  <c r="J132"/>
  <c r="J121"/>
  <c i="10" r="BK122"/>
  <c i="11" r="J159"/>
  <c r="J158"/>
  <c r="J131"/>
  <c r="J156"/>
  <c r="BK153"/>
  <c r="J161"/>
  <c r="J135"/>
  <c r="J129"/>
  <c r="J128"/>
  <c r="BK126"/>
  <c r="BK124"/>
  <c i="12" r="BK140"/>
  <c r="J135"/>
  <c r="J134"/>
  <c r="BK133"/>
  <c r="BK132"/>
  <c r="J128"/>
  <c r="BK126"/>
  <c r="J133"/>
  <c r="J130"/>
  <c r="J129"/>
  <c r="J126"/>
  <c r="J140"/>
  <c r="BK137"/>
  <c r="BK128"/>
  <c r="J125"/>
  <c r="J139"/>
  <c r="J137"/>
  <c r="BK134"/>
  <c r="J124"/>
  <c r="BK123"/>
  <c r="BK136"/>
  <c r="BK131"/>
  <c r="BK124"/>
  <c r="J123"/>
  <c r="BK139"/>
  <c r="BK129"/>
  <c r="J136"/>
  <c r="BK135"/>
  <c r="J132"/>
  <c r="J131"/>
  <c r="BK130"/>
  <c r="BK125"/>
  <c i="13" r="J193"/>
  <c r="BK192"/>
  <c r="J187"/>
  <c r="J179"/>
  <c r="BK178"/>
  <c r="BK171"/>
  <c r="BK167"/>
  <c r="J166"/>
  <c r="BK161"/>
  <c r="J160"/>
  <c r="BK153"/>
  <c r="BK151"/>
  <c r="J150"/>
  <c r="BK149"/>
  <c r="BK140"/>
  <c r="BK128"/>
  <c r="BK200"/>
  <c r="J177"/>
  <c r="BK172"/>
  <c r="BK162"/>
  <c r="BK124"/>
  <c r="BK188"/>
  <c r="J163"/>
  <c r="BK139"/>
  <c r="J122"/>
  <c r="BK130"/>
  <c r="BK174"/>
  <c r="BK155"/>
  <c r="J123"/>
  <c r="J181"/>
  <c r="J146"/>
  <c r="J124"/>
  <c r="BK175"/>
  <c r="J145"/>
  <c r="J129"/>
  <c r="BK169"/>
  <c r="BK156"/>
  <c r="J139"/>
  <c i="2" r="J254"/>
  <c r="J235"/>
  <c r="BK162"/>
  <c r="BK254"/>
  <c r="BK131"/>
  <c r="BK272"/>
  <c r="J290"/>
  <c r="BK231"/>
  <c r="BK151"/>
  <c r="J258"/>
  <c r="J238"/>
  <c r="J149"/>
  <c r="J270"/>
  <c r="J199"/>
  <c r="J162"/>
  <c r="J263"/>
  <c r="J231"/>
  <c r="BK317"/>
  <c r="BK261"/>
  <c r="BK199"/>
  <c i="3" r="J325"/>
  <c r="BK201"/>
  <c r="J234"/>
  <c r="J145"/>
  <c r="J225"/>
  <c r="BK299"/>
  <c r="J222"/>
  <c r="J142"/>
  <c r="BK241"/>
  <c r="J327"/>
  <c r="BK149"/>
  <c r="BK234"/>
  <c r="J191"/>
  <c r="J360"/>
  <c r="BK277"/>
  <c r="BK142"/>
  <c i="4" r="J284"/>
  <c r="BK211"/>
  <c r="J158"/>
  <c r="J272"/>
  <c r="J176"/>
  <c r="BK266"/>
  <c r="J305"/>
  <c r="BK227"/>
  <c r="J263"/>
  <c r="BK233"/>
  <c r="BK146"/>
  <c r="J248"/>
  <c r="J215"/>
  <c r="BK278"/>
  <c r="BK263"/>
  <c r="BK257"/>
  <c r="BK236"/>
  <c r="BK214"/>
  <c r="J173"/>
  <c r="J308"/>
  <c r="BK260"/>
  <c r="J189"/>
  <c r="J153"/>
  <c i="5" r="J157"/>
  <c r="BK126"/>
  <c r="BK144"/>
  <c r="BK146"/>
  <c r="BK155"/>
  <c r="J165"/>
  <c r="BK139"/>
  <c r="BK156"/>
  <c r="BK140"/>
  <c r="J137"/>
  <c r="J156"/>
  <c r="J141"/>
  <c i="6" r="BK155"/>
  <c r="BK162"/>
  <c r="J169"/>
  <c r="J175"/>
  <c r="BK169"/>
  <c r="J146"/>
  <c i="7" r="J166"/>
  <c r="BK166"/>
  <c r="BK194"/>
  <c r="BK178"/>
  <c r="J139"/>
  <c r="J153"/>
  <c i="8" r="J137"/>
  <c r="J161"/>
  <c r="BK161"/>
  <c i="9" r="BK133"/>
  <c r="BK140"/>
  <c r="BK139"/>
  <c r="J137"/>
  <c r="BK136"/>
  <c r="J138"/>
  <c i="11" r="BK167"/>
  <c r="BK130"/>
  <c r="BK152"/>
  <c r="J153"/>
  <c r="BK134"/>
  <c r="J149"/>
  <c r="BK135"/>
  <c i="13" r="BK145"/>
  <c r="J202"/>
  <c r="BK176"/>
  <c r="BK166"/>
  <c r="J128"/>
  <c r="BK198"/>
  <c r="BK182"/>
  <c r="J152"/>
  <c r="J132"/>
  <c r="J194"/>
  <c r="J199"/>
  <c r="J180"/>
  <c r="BK164"/>
  <c r="BK136"/>
  <c r="J191"/>
  <c r="BK148"/>
  <c r="J201"/>
  <c r="J182"/>
  <c r="J154"/>
  <c r="J133"/>
  <c r="BK190"/>
  <c r="J155"/>
  <c r="J120"/>
  <c i="2" r="BK263"/>
  <c r="BK228"/>
  <c r="J143"/>
  <c r="BK262"/>
  <c r="BK149"/>
  <c r="J271"/>
  <c r="J145"/>
  <c r="J260"/>
  <c r="J222"/>
  <c r="J303"/>
  <c r="BK249"/>
  <c r="BK155"/>
  <c r="BK287"/>
  <c r="J239"/>
  <c r="BK170"/>
  <c r="J300"/>
  <c r="BK243"/>
  <c r="BK173"/>
  <c r="BK290"/>
  <c r="BK247"/>
  <c r="BK160"/>
  <c i="3" r="BK310"/>
  <c r="BK225"/>
  <c r="J158"/>
  <c r="BK158"/>
  <c r="J318"/>
  <c r="J302"/>
  <c r="J213"/>
  <c r="J335"/>
  <c r="J238"/>
  <c r="BK325"/>
  <c r="J155"/>
  <c r="BK282"/>
  <c r="BK204"/>
  <c r="BK360"/>
  <c r="J291"/>
  <c i="4" r="BK308"/>
  <c r="J221"/>
  <c r="J172"/>
  <c r="BK299"/>
  <c r="J161"/>
  <c r="BK296"/>
  <c r="BK169"/>
  <c r="BK272"/>
  <c r="J142"/>
  <c r="J245"/>
  <c r="BK173"/>
  <c r="BK284"/>
  <c r="BK221"/>
  <c r="BK192"/>
  <c r="BK138"/>
  <c r="J208"/>
  <c r="BK287"/>
  <c r="J182"/>
  <c i="5" r="BK165"/>
  <c r="BK131"/>
  <c r="BK148"/>
  <c r="J151"/>
  <c r="BK127"/>
  <c r="J136"/>
  <c r="J142"/>
  <c r="J127"/>
  <c r="BK147"/>
  <c r="J164"/>
  <c r="J162"/>
  <c r="J145"/>
  <c i="6" r="J166"/>
  <c r="J156"/>
  <c r="J155"/>
  <c r="BK158"/>
  <c r="J153"/>
  <c r="BK141"/>
  <c i="7" r="BK169"/>
  <c r="BK181"/>
  <c r="BK144"/>
  <c r="J142"/>
  <c r="BK183"/>
  <c r="BK142"/>
  <c r="J144"/>
  <c r="J172"/>
  <c i="8" r="BK153"/>
  <c r="BK155"/>
  <c r="J132"/>
  <c r="J138"/>
  <c r="BK137"/>
  <c i="9" r="BK135"/>
  <c r="J141"/>
  <c r="J145"/>
  <c r="J142"/>
  <c r="BK138"/>
  <c r="J125"/>
  <c i="10" r="J122"/>
  <c i="11" r="J146"/>
  <c r="BK161"/>
  <c r="J136"/>
  <c r="BK162"/>
  <c r="J157"/>
  <c r="BK128"/>
  <c i="13" r="J131"/>
  <c r="BK184"/>
  <c r="BK173"/>
  <c r="J130"/>
  <c r="BK123"/>
  <c r="J184"/>
  <c r="J167"/>
  <c r="BK146"/>
  <c r="BK126"/>
  <c r="J143"/>
  <c r="J188"/>
  <c r="J169"/>
  <c r="J140"/>
  <c r="J198"/>
  <c r="BK179"/>
  <c r="BK170"/>
  <c r="J136"/>
  <c r="BK186"/>
  <c r="BK160"/>
  <c r="BK143"/>
  <c r="BK203"/>
  <c r="BK189"/>
  <c r="J157"/>
  <c r="J142"/>
  <c i="2" r="BK288"/>
  <c r="J174"/>
  <c r="J287"/>
  <c r="J207"/>
  <c r="BK306"/>
  <c r="J284"/>
  <c r="BK198"/>
  <c r="J267"/>
  <c r="J223"/>
  <c r="J131"/>
  <c r="BK260"/>
  <c r="J198"/>
  <c r="J306"/>
  <c r="BK259"/>
  <c r="J178"/>
  <c r="BK303"/>
  <c r="J256"/>
  <c r="J240"/>
  <c r="BK181"/>
  <c r="BK258"/>
  <c r="J164"/>
  <c i="1" r="AS94"/>
  <c i="3" r="BK238"/>
  <c r="BK178"/>
  <c r="J260"/>
  <c r="J204"/>
  <c r="J178"/>
  <c r="BK291"/>
  <c r="BK213"/>
  <c r="J149"/>
  <c r="BK283"/>
  <c r="BK152"/>
  <c i="4" r="J302"/>
  <c r="J224"/>
  <c r="BK204"/>
  <c r="BK318"/>
  <c r="J209"/>
  <c r="J325"/>
  <c r="BK189"/>
  <c r="BK290"/>
  <c r="BK201"/>
  <c r="BK198"/>
  <c r="BK311"/>
  <c r="BK242"/>
  <c r="J210"/>
  <c r="BK172"/>
  <c r="J163"/>
  <c r="J266"/>
  <c r="BK254"/>
  <c r="J227"/>
  <c r="J211"/>
  <c r="BK166"/>
  <c r="J311"/>
  <c r="BK302"/>
  <c r="J218"/>
  <c r="BK163"/>
  <c i="5" r="J163"/>
  <c r="BK163"/>
  <c r="BK138"/>
  <c r="J128"/>
  <c r="BK164"/>
  <c r="BK134"/>
  <c r="BK149"/>
  <c r="J125"/>
  <c r="J129"/>
  <c r="J149"/>
  <c i="6" r="BK175"/>
  <c r="J164"/>
  <c r="J171"/>
  <c r="J137"/>
  <c r="BK129"/>
  <c i="7" r="BK172"/>
  <c r="J151"/>
  <c r="BK132"/>
  <c r="J129"/>
  <c r="BK148"/>
  <c r="J149"/>
  <c r="BK151"/>
  <c i="8" r="J160"/>
  <c r="BK135"/>
  <c r="BK128"/>
  <c r="J135"/>
  <c i="9" r="BK128"/>
  <c r="J140"/>
  <c r="J124"/>
  <c r="BK121"/>
  <c r="J128"/>
  <c r="BK124"/>
  <c i="11" r="BK158"/>
  <c r="J134"/>
  <c r="BK129"/>
  <c r="BK125"/>
  <c r="J127"/>
  <c r="J142"/>
  <c r="J139"/>
  <c i="13" r="J138"/>
  <c r="J127"/>
  <c r="BK199"/>
  <c r="J174"/>
  <c r="J164"/>
  <c r="J126"/>
  <c r="BK194"/>
  <c r="BK177"/>
  <c r="J159"/>
  <c r="J135"/>
  <c r="J165"/>
  <c r="J197"/>
  <c r="J178"/>
  <c r="J158"/>
  <c r="BK134"/>
  <c r="J189"/>
  <c r="BK165"/>
  <c r="BK132"/>
  <c r="J195"/>
  <c r="BK158"/>
  <c r="J141"/>
  <c r="BK191"/>
  <c r="BK159"/>
  <c r="BK121"/>
  <c i="2" r="BK297"/>
  <c r="J215"/>
  <c r="BK140"/>
  <c r="J261"/>
  <c r="BK178"/>
  <c r="J262"/>
  <c r="BK284"/>
  <c r="BK256"/>
  <c r="J170"/>
  <c r="BK275"/>
  <c r="BK251"/>
  <c r="J169"/>
  <c r="BK147"/>
  <c r="BK257"/>
  <c r="J181"/>
  <c r="J140"/>
  <c r="J259"/>
  <c r="BK248"/>
  <c r="J166"/>
  <c r="BK300"/>
  <c r="J252"/>
  <c r="J147"/>
  <c i="3" r="J282"/>
  <c r="J197"/>
  <c r="BK207"/>
  <c r="J359"/>
  <c r="J277"/>
  <c r="BK145"/>
  <c r="BK219"/>
  <c r="J231"/>
  <c r="J243"/>
  <c r="BK132"/>
  <c r="J219"/>
  <c r="BK155"/>
  <c r="J310"/>
  <c r="BK216"/>
  <c r="J132"/>
  <c i="4" r="J251"/>
  <c r="BK186"/>
  <c r="BK305"/>
  <c r="BK245"/>
  <c r="BK142"/>
  <c r="J204"/>
  <c r="J315"/>
  <c r="J239"/>
  <c r="J254"/>
  <c r="BK209"/>
  <c r="J287"/>
  <c r="BK239"/>
  <c r="BK208"/>
  <c r="J169"/>
  <c r="BK162"/>
  <c r="BK325"/>
  <c r="J269"/>
  <c r="J205"/>
  <c r="J138"/>
  <c i="5" r="BK137"/>
  <c r="J160"/>
  <c r="BK133"/>
  <c r="BK135"/>
  <c r="J140"/>
  <c r="BK157"/>
  <c r="J135"/>
  <c r="BK145"/>
  <c r="J138"/>
  <c r="BK125"/>
  <c r="BK151"/>
  <c i="6" r="BK176"/>
  <c r="J129"/>
  <c r="BK134"/>
  <c r="J141"/>
  <c r="BK137"/>
  <c r="J132"/>
  <c i="7" r="J156"/>
  <c r="J148"/>
  <c r="BK153"/>
  <c r="BK193"/>
  <c r="BK129"/>
  <c r="J178"/>
  <c r="J136"/>
  <c i="8" r="BK150"/>
  <c r="BK160"/>
  <c r="J151"/>
  <c r="J153"/>
  <c i="9" r="BK142"/>
  <c r="J139"/>
  <c r="BK134"/>
  <c r="BK141"/>
  <c r="J135"/>
  <c r="J133"/>
  <c i="11" r="J169"/>
  <c r="BK142"/>
  <c r="BK157"/>
  <c r="BK165"/>
  <c r="BK140"/>
  <c r="J162"/>
  <c r="BK136"/>
  <c r="J130"/>
  <c i="13" r="BK133"/>
  <c r="BK119"/>
  <c r="J196"/>
  <c r="J170"/>
  <c r="J156"/>
  <c r="J125"/>
  <c r="J186"/>
  <c r="J172"/>
  <c r="BK147"/>
  <c r="BK127"/>
  <c r="J134"/>
  <c r="BK187"/>
  <c r="J149"/>
  <c r="BK125"/>
  <c r="J190"/>
  <c r="BK154"/>
  <c r="J119"/>
  <c r="BK185"/>
  <c r="BK150"/>
  <c r="J121"/>
  <c r="J183"/>
  <c r="J151"/>
  <c i="8" l="1" r="R124"/>
  <c r="P124"/>
  <c i="2" r="T177"/>
  <c r="P246"/>
  <c r="BK291"/>
  <c r="J291"/>
  <c r="J103"/>
  <c r="P305"/>
  <c r="P304"/>
  <c i="3" r="R131"/>
  <c r="T148"/>
  <c r="T164"/>
  <c r="P237"/>
  <c r="T237"/>
  <c r="R259"/>
  <c r="T281"/>
  <c r="P326"/>
  <c i="4" r="P125"/>
  <c r="T125"/>
  <c r="P160"/>
  <c r="R160"/>
  <c r="T160"/>
  <c r="P165"/>
  <c r="T165"/>
  <c r="P314"/>
  <c i="5" r="BK124"/>
  <c r="J124"/>
  <c r="J99"/>
  <c r="T143"/>
  <c i="6" r="BK128"/>
  <c r="P168"/>
  <c i="7" r="BK128"/>
  <c r="J128"/>
  <c r="J98"/>
  <c r="R147"/>
  <c r="BK180"/>
  <c r="J180"/>
  <c r="J106"/>
  <c i="8" r="P131"/>
  <c r="R152"/>
  <c i="11" r="T160"/>
  <c i="12" r="BK122"/>
  <c r="J122"/>
  <c r="J98"/>
  <c r="P138"/>
  <c i="3" r="T131"/>
  <c r="R148"/>
  <c r="R164"/>
  <c r="BK237"/>
  <c r="J237"/>
  <c r="J102"/>
  <c r="R237"/>
  <c r="BK259"/>
  <c r="J259"/>
  <c r="J106"/>
  <c r="R281"/>
  <c r="R326"/>
  <c i="4" r="P185"/>
  <c r="P124"/>
  <c r="P123"/>
  <c i="1" r="AU97"/>
  <c i="4" r="T314"/>
  <c i="5" r="BK143"/>
  <c r="J143"/>
  <c r="J100"/>
  <c r="P161"/>
  <c i="6" r="T168"/>
  <c i="7" r="T128"/>
  <c r="T127"/>
  <c r="T137"/>
  <c r="BK147"/>
  <c r="R180"/>
  <c i="8" r="T131"/>
  <c r="T139"/>
  <c i="10" r="BK120"/>
  <c r="J120"/>
  <c r="J98"/>
  <c i="11" r="P123"/>
  <c r="T145"/>
  <c i="12" r="R122"/>
  <c r="R138"/>
  <c i="2" r="R130"/>
  <c r="P165"/>
  <c r="R255"/>
  <c r="R305"/>
  <c r="R304"/>
  <c i="3" r="BK131"/>
  <c r="BK164"/>
  <c r="J164"/>
  <c r="J100"/>
  <c r="R200"/>
  <c r="P281"/>
  <c r="T326"/>
  <c i="4" r="T185"/>
  <c r="T124"/>
  <c r="T123"/>
  <c i="5" r="P124"/>
  <c r="P123"/>
  <c r="P122"/>
  <c r="P121"/>
  <c i="1" r="AU98"/>
  <c i="5" r="P143"/>
  <c r="R161"/>
  <c i="6" r="BK157"/>
  <c r="J157"/>
  <c r="J105"/>
  <c r="P157"/>
  <c i="7" r="R128"/>
  <c r="BK155"/>
  <c r="J155"/>
  <c r="J105"/>
  <c i="8" r="BK152"/>
  <c r="J152"/>
  <c r="J103"/>
  <c i="9" r="P120"/>
  <c r="P119"/>
  <c i="1" r="AU102"/>
  <c i="11" r="BK123"/>
  <c r="J123"/>
  <c r="J98"/>
  <c r="P160"/>
  <c i="12" r="T127"/>
  <c i="2" r="T130"/>
  <c r="T165"/>
  <c r="T255"/>
  <c r="BK305"/>
  <c r="J305"/>
  <c r="J106"/>
  <c i="3" r="BK148"/>
  <c r="J148"/>
  <c r="J99"/>
  <c r="BK200"/>
  <c r="J200"/>
  <c r="J101"/>
  <c r="T259"/>
  <c r="P301"/>
  <c r="T301"/>
  <c i="4" r="BK185"/>
  <c r="J185"/>
  <c r="J101"/>
  <c r="R314"/>
  <c i="5" r="R143"/>
  <c i="6" r="T128"/>
  <c r="T127"/>
  <c r="P149"/>
  <c r="P148"/>
  <c r="BK168"/>
  <c r="J168"/>
  <c r="J106"/>
  <c i="7" r="P128"/>
  <c r="P127"/>
  <c r="P137"/>
  <c r="T155"/>
  <c i="8" r="P139"/>
  <c i="9" r="T120"/>
  <c r="T119"/>
  <c i="10" r="T120"/>
  <c r="T119"/>
  <c r="T118"/>
  <c i="11" r="BK160"/>
  <c r="J160"/>
  <c r="J101"/>
  <c i="12" r="P127"/>
  <c i="13" r="BK118"/>
  <c r="J118"/>
  <c r="J97"/>
  <c i="2" r="P130"/>
  <c r="BK165"/>
  <c r="J165"/>
  <c r="J99"/>
  <c r="R165"/>
  <c r="P255"/>
  <c r="T305"/>
  <c r="T304"/>
  <c i="6" r="R128"/>
  <c r="R127"/>
  <c r="T149"/>
  <c r="T157"/>
  <c i="7" r="P147"/>
  <c r="T180"/>
  <c i="8" r="R139"/>
  <c i="11" r="R160"/>
  <c i="12" r="P122"/>
  <c r="P121"/>
  <c r="P120"/>
  <c i="1" r="AU105"/>
  <c i="12" r="T138"/>
  <c i="2" r="R177"/>
  <c r="R246"/>
  <c r="R291"/>
  <c i="3" r="P148"/>
  <c r="P200"/>
  <c r="BK281"/>
  <c r="J281"/>
  <c r="J107"/>
  <c r="BK326"/>
  <c r="J326"/>
  <c r="J109"/>
  <c i="4" r="BK125"/>
  <c r="J125"/>
  <c r="J98"/>
  <c r="R125"/>
  <c r="BK160"/>
  <c r="J160"/>
  <c r="J99"/>
  <c r="BK165"/>
  <c r="J165"/>
  <c r="J100"/>
  <c r="R165"/>
  <c r="BK314"/>
  <c r="J314"/>
  <c r="J102"/>
  <c i="5" r="T124"/>
  <c r="T123"/>
  <c r="T122"/>
  <c r="T121"/>
  <c r="T161"/>
  <c i="6" r="P128"/>
  <c r="P127"/>
  <c r="P126"/>
  <c i="1" r="AU99"/>
  <c i="6" r="R149"/>
  <c r="R157"/>
  <c i="7" r="T147"/>
  <c r="T146"/>
  <c r="P180"/>
  <c i="8" r="R131"/>
  <c r="R130"/>
  <c r="T152"/>
  <c i="9" r="BK120"/>
  <c i="10" r="P120"/>
  <c r="P119"/>
  <c r="P118"/>
  <c i="1" r="AU103"/>
  <c i="11" r="BK145"/>
  <c r="J145"/>
  <c r="J100"/>
  <c i="12" r="T122"/>
  <c r="BK138"/>
  <c r="J138"/>
  <c r="J100"/>
  <c i="13" r="P118"/>
  <c r="P117"/>
  <c i="1" r="AU106"/>
  <c i="2" r="BK130"/>
  <c r="P177"/>
  <c r="BK246"/>
  <c r="J246"/>
  <c r="J101"/>
  <c r="T246"/>
  <c r="P291"/>
  <c i="7" r="BK137"/>
  <c r="J137"/>
  <c r="J100"/>
  <c r="R155"/>
  <c i="8" r="BK139"/>
  <c r="J139"/>
  <c r="J102"/>
  <c i="11" r="R123"/>
  <c r="R122"/>
  <c r="R121"/>
  <c r="R145"/>
  <c i="12" r="R127"/>
  <c r="R121"/>
  <c r="R120"/>
  <c i="13" r="R118"/>
  <c r="R117"/>
  <c i="2" r="BK177"/>
  <c r="J177"/>
  <c r="J100"/>
  <c r="BK255"/>
  <c r="J255"/>
  <c r="J102"/>
  <c r="T291"/>
  <c i="3" r="P131"/>
  <c r="P164"/>
  <c r="T200"/>
  <c r="P259"/>
  <c r="P258"/>
  <c r="BK301"/>
  <c r="J301"/>
  <c r="J108"/>
  <c r="R301"/>
  <c i="4" r="R185"/>
  <c r="R124"/>
  <c r="R123"/>
  <c i="5" r="R124"/>
  <c r="R123"/>
  <c r="R122"/>
  <c r="R121"/>
  <c r="BK161"/>
  <c r="J161"/>
  <c r="J101"/>
  <c i="6" r="BK149"/>
  <c r="BK148"/>
  <c r="J148"/>
  <c r="J103"/>
  <c r="R168"/>
  <c i="7" r="R137"/>
  <c r="P155"/>
  <c i="8" r="BK131"/>
  <c r="J131"/>
  <c r="J101"/>
  <c r="P152"/>
  <c i="9" r="R120"/>
  <c r="R119"/>
  <c i="10" r="R120"/>
  <c r="R119"/>
  <c r="R118"/>
  <c i="11" r="T123"/>
  <c r="T122"/>
  <c r="T121"/>
  <c r="P145"/>
  <c i="12" r="BK127"/>
  <c r="J127"/>
  <c r="J99"/>
  <c i="13" r="T118"/>
  <c r="T117"/>
  <c i="6" r="BK145"/>
  <c r="J145"/>
  <c r="J102"/>
  <c i="2" r="BK316"/>
  <c r="J316"/>
  <c r="J108"/>
  <c i="3" r="BK256"/>
  <c r="J256"/>
  <c r="J104"/>
  <c i="4" r="BK324"/>
  <c r="J324"/>
  <c r="J103"/>
  <c i="9" r="BK151"/>
  <c r="J151"/>
  <c r="J99"/>
  <c i="3" r="BK242"/>
  <c r="J242"/>
  <c r="J103"/>
  <c i="7" r="BK141"/>
  <c r="J141"/>
  <c r="J101"/>
  <c i="6" r="BK140"/>
  <c r="J140"/>
  <c r="J100"/>
  <c i="8" r="BK125"/>
  <c r="J125"/>
  <c r="J98"/>
  <c i="11" r="BK141"/>
  <c r="J141"/>
  <c r="J99"/>
  <c i="6" r="BK142"/>
  <c r="J142"/>
  <c r="J101"/>
  <c i="7" r="BK135"/>
  <c r="J135"/>
  <c r="J99"/>
  <c r="BK143"/>
  <c r="J143"/>
  <c r="J102"/>
  <c i="2" r="BK302"/>
  <c r="J302"/>
  <c r="J104"/>
  <c i="8" r="BK127"/>
  <c r="J127"/>
  <c r="J99"/>
  <c i="6" r="BK136"/>
  <c r="J136"/>
  <c r="J99"/>
  <c i="12" r="BK121"/>
  <c r="J121"/>
  <c r="J97"/>
  <c i="13" r="BE129"/>
  <c r="BE131"/>
  <c r="BE140"/>
  <c r="BE166"/>
  <c r="BE178"/>
  <c r="BE180"/>
  <c r="BE195"/>
  <c r="BE197"/>
  <c r="BE200"/>
  <c r="BE203"/>
  <c r="BE124"/>
  <c r="BE134"/>
  <c r="BE135"/>
  <c r="BE136"/>
  <c r="BE152"/>
  <c r="BE164"/>
  <c r="BE174"/>
  <c r="BE193"/>
  <c r="J89"/>
  <c r="BE126"/>
  <c r="BE127"/>
  <c r="BE143"/>
  <c r="BE144"/>
  <c r="BE158"/>
  <c r="BE168"/>
  <c r="BE169"/>
  <c r="BE186"/>
  <c r="BE194"/>
  <c r="BE199"/>
  <c r="BE202"/>
  <c r="BE120"/>
  <c r="BE128"/>
  <c r="BE138"/>
  <c r="BE145"/>
  <c r="BE148"/>
  <c r="BE150"/>
  <c r="BE157"/>
  <c r="BE162"/>
  <c r="BE163"/>
  <c r="BE183"/>
  <c r="BE191"/>
  <c r="E85"/>
  <c r="BE125"/>
  <c r="BE151"/>
  <c r="BE154"/>
  <c r="BE172"/>
  <c r="BE179"/>
  <c r="BE181"/>
  <c r="BE187"/>
  <c r="BE188"/>
  <c r="BE189"/>
  <c r="BE119"/>
  <c r="BE130"/>
  <c r="BE141"/>
  <c r="BE149"/>
  <c r="BE156"/>
  <c r="BE160"/>
  <c r="BE161"/>
  <c r="BE165"/>
  <c r="F114"/>
  <c r="BE133"/>
  <c r="BE137"/>
  <c r="BE139"/>
  <c r="BE142"/>
  <c r="BE146"/>
  <c r="BE153"/>
  <c r="BE167"/>
  <c r="BE171"/>
  <c r="BE190"/>
  <c r="BE192"/>
  <c r="BE198"/>
  <c r="BE121"/>
  <c r="BE122"/>
  <c r="BE123"/>
  <c r="BE132"/>
  <c r="BE147"/>
  <c r="BE155"/>
  <c r="BE159"/>
  <c r="BE170"/>
  <c r="BE173"/>
  <c r="BE175"/>
  <c r="BE176"/>
  <c r="BE177"/>
  <c r="BE182"/>
  <c r="BE184"/>
  <c r="BE185"/>
  <c r="BE196"/>
  <c r="BE201"/>
  <c i="12" r="F116"/>
  <c r="BE123"/>
  <c r="BE133"/>
  <c r="BE134"/>
  <c r="J89"/>
  <c r="J92"/>
  <c r="BE131"/>
  <c r="BE136"/>
  <c r="J91"/>
  <c r="BE126"/>
  <c r="BE128"/>
  <c r="BE129"/>
  <c r="BE130"/>
  <c r="BE135"/>
  <c r="BE125"/>
  <c r="BE132"/>
  <c r="E110"/>
  <c i="11" r="BK122"/>
  <c r="BK121"/>
  <c r="J121"/>
  <c r="J96"/>
  <c i="12" r="F92"/>
  <c r="BE124"/>
  <c r="BE137"/>
  <c r="BE139"/>
  <c r="BE140"/>
  <c i="11" r="F92"/>
  <c r="J115"/>
  <c r="BE152"/>
  <c r="BE162"/>
  <c r="BE169"/>
  <c r="E85"/>
  <c r="J92"/>
  <c r="BE125"/>
  <c r="BE158"/>
  <c r="BE161"/>
  <c r="J117"/>
  <c r="BE130"/>
  <c r="F91"/>
  <c r="BE128"/>
  <c r="BE129"/>
  <c r="BE159"/>
  <c i="10" r="BK119"/>
  <c r="BK118"/>
  <c r="J118"/>
  <c i="11" r="BE124"/>
  <c r="BE131"/>
  <c r="BE136"/>
  <c r="BE139"/>
  <c r="BE146"/>
  <c r="BE149"/>
  <c r="BE157"/>
  <c r="BE126"/>
  <c r="BE127"/>
  <c r="BE140"/>
  <c r="BE167"/>
  <c r="BE134"/>
  <c r="BE135"/>
  <c r="BE142"/>
  <c r="BE153"/>
  <c r="BE156"/>
  <c r="BE165"/>
  <c i="9" r="J120"/>
  <c r="J97"/>
  <c i="10" r="J92"/>
  <c r="J112"/>
  <c r="F114"/>
  <c r="BE122"/>
  <c r="F115"/>
  <c r="E85"/>
  <c r="J91"/>
  <c r="BE121"/>
  <c i="9" r="J92"/>
  <c r="BE128"/>
  <c r="BE129"/>
  <c r="BE134"/>
  <c r="BE136"/>
  <c r="J91"/>
  <c r="BE139"/>
  <c r="F92"/>
  <c r="BE124"/>
  <c r="BE126"/>
  <c r="BE152"/>
  <c r="J89"/>
  <c r="BE125"/>
  <c r="BE135"/>
  <c r="BE138"/>
  <c r="BE142"/>
  <c r="BE145"/>
  <c r="E85"/>
  <c r="F115"/>
  <c r="BE133"/>
  <c r="BE137"/>
  <c r="BE140"/>
  <c i="8" r="BK130"/>
  <c i="9" r="BE121"/>
  <c r="BE127"/>
  <c r="BE132"/>
  <c r="BE141"/>
  <c i="7" r="J147"/>
  <c r="J104"/>
  <c i="8" r="J91"/>
  <c r="F119"/>
  <c r="BE137"/>
  <c r="BE150"/>
  <c r="F92"/>
  <c r="BE132"/>
  <c r="BE153"/>
  <c r="J92"/>
  <c r="BE126"/>
  <c r="BE145"/>
  <c r="E85"/>
  <c r="BE138"/>
  <c r="BE155"/>
  <c r="BE160"/>
  <c r="BE161"/>
  <c r="J89"/>
  <c r="BE135"/>
  <c r="BE128"/>
  <c r="BE140"/>
  <c i="7" r="BK127"/>
  <c r="J127"/>
  <c r="J97"/>
  <c i="8" r="BE133"/>
  <c r="BE151"/>
  <c i="6" r="J149"/>
  <c r="J104"/>
  <c i="7" r="J120"/>
  <c r="BE148"/>
  <c r="BE181"/>
  <c r="BE183"/>
  <c r="BE194"/>
  <c r="J91"/>
  <c r="J123"/>
  <c r="BE132"/>
  <c r="E85"/>
  <c r="BE133"/>
  <c r="BE156"/>
  <c r="BE139"/>
  <c r="BE142"/>
  <c r="BE151"/>
  <c r="BE169"/>
  <c r="BE172"/>
  <c r="BE178"/>
  <c r="BE179"/>
  <c r="BE136"/>
  <c r="BE144"/>
  <c r="BE193"/>
  <c i="6" r="J128"/>
  <c r="J98"/>
  <c i="7" r="BE149"/>
  <c r="BE154"/>
  <c r="F91"/>
  <c r="F123"/>
  <c r="BE129"/>
  <c r="BE138"/>
  <c r="BE153"/>
  <c r="BE166"/>
  <c r="BE175"/>
  <c i="5" r="BK123"/>
  <c r="BK122"/>
  <c r="BK121"/>
  <c r="J121"/>
  <c r="J96"/>
  <c i="6" r="F91"/>
  <c r="F123"/>
  <c r="BE143"/>
  <c r="BE167"/>
  <c r="E116"/>
  <c r="BE164"/>
  <c r="BE176"/>
  <c r="J91"/>
  <c r="BE134"/>
  <c r="BE137"/>
  <c r="BE151"/>
  <c r="BE153"/>
  <c r="BE175"/>
  <c r="J120"/>
  <c r="BE155"/>
  <c r="J123"/>
  <c r="BE146"/>
  <c r="BE150"/>
  <c r="BE162"/>
  <c r="BE129"/>
  <c r="BE141"/>
  <c r="BE156"/>
  <c r="BE158"/>
  <c r="BE169"/>
  <c r="BE171"/>
  <c r="BE166"/>
  <c r="BE132"/>
  <c i="5" r="E85"/>
  <c r="J115"/>
  <c r="BE127"/>
  <c r="BE128"/>
  <c r="BE140"/>
  <c r="J91"/>
  <c r="J118"/>
  <c r="BE141"/>
  <c r="BE142"/>
  <c r="BE145"/>
  <c i="4" r="BK124"/>
  <c r="J124"/>
  <c r="J97"/>
  <c i="5" r="BE130"/>
  <c r="BE153"/>
  <c r="BE155"/>
  <c r="F92"/>
  <c r="BE146"/>
  <c r="BE149"/>
  <c r="BE150"/>
  <c r="BE151"/>
  <c r="BE162"/>
  <c r="BE163"/>
  <c r="F91"/>
  <c r="BE125"/>
  <c r="BE133"/>
  <c r="BE148"/>
  <c r="BE157"/>
  <c r="BE158"/>
  <c r="BE166"/>
  <c r="BE126"/>
  <c r="BE132"/>
  <c r="BE137"/>
  <c r="BE138"/>
  <c r="BE154"/>
  <c r="BE159"/>
  <c r="BE160"/>
  <c r="BE164"/>
  <c r="BE165"/>
  <c r="BE131"/>
  <c r="BE134"/>
  <c r="BE136"/>
  <c r="BE139"/>
  <c r="BE129"/>
  <c r="BE135"/>
  <c r="BE144"/>
  <c r="BE147"/>
  <c r="BE152"/>
  <c r="BE156"/>
  <c i="3" r="J131"/>
  <c r="J98"/>
  <c i="4" r="F91"/>
  <c r="BE132"/>
  <c r="BE138"/>
  <c r="BE166"/>
  <c r="BE236"/>
  <c r="BE296"/>
  <c r="J120"/>
  <c r="BE153"/>
  <c r="BE161"/>
  <c r="BE179"/>
  <c r="BE272"/>
  <c r="BE287"/>
  <c r="BE305"/>
  <c r="J91"/>
  <c r="BE176"/>
  <c r="BE278"/>
  <c r="BE293"/>
  <c r="BE142"/>
  <c r="BE158"/>
  <c r="BE169"/>
  <c r="BE186"/>
  <c r="BE205"/>
  <c r="BE239"/>
  <c r="BE257"/>
  <c r="BE269"/>
  <c r="BE281"/>
  <c r="BE299"/>
  <c r="BE302"/>
  <c r="BE315"/>
  <c r="BE318"/>
  <c r="J89"/>
  <c r="BE146"/>
  <c r="BE163"/>
  <c r="BE172"/>
  <c r="BE182"/>
  <c r="BE192"/>
  <c r="BE210"/>
  <c r="BE211"/>
  <c r="BE215"/>
  <c r="BE245"/>
  <c r="BE248"/>
  <c r="BE251"/>
  <c r="BE308"/>
  <c r="BE311"/>
  <c r="BE325"/>
  <c r="E85"/>
  <c r="BE126"/>
  <c r="BE162"/>
  <c r="BE195"/>
  <c r="BE208"/>
  <c r="BE218"/>
  <c r="BE227"/>
  <c r="BE230"/>
  <c r="BE233"/>
  <c r="BE260"/>
  <c r="BE284"/>
  <c r="BE321"/>
  <c r="F92"/>
  <c r="BE189"/>
  <c r="BE198"/>
  <c r="BE201"/>
  <c r="BE204"/>
  <c r="BE214"/>
  <c r="BE221"/>
  <c r="BE224"/>
  <c r="BE254"/>
  <c r="BE275"/>
  <c r="BE290"/>
  <c r="BE164"/>
  <c r="BE173"/>
  <c r="BE209"/>
  <c r="BE242"/>
  <c r="BE263"/>
  <c r="BE266"/>
  <c i="2" r="J130"/>
  <c r="J98"/>
  <c i="3" r="BE165"/>
  <c r="BE222"/>
  <c r="BE225"/>
  <c r="BE228"/>
  <c r="BE257"/>
  <c r="BE325"/>
  <c r="BE327"/>
  <c r="BE359"/>
  <c r="BE360"/>
  <c r="J89"/>
  <c r="BE142"/>
  <c r="BE158"/>
  <c r="BE178"/>
  <c r="BE241"/>
  <c r="BE310"/>
  <c r="BE161"/>
  <c r="BE207"/>
  <c r="BE210"/>
  <c r="BE238"/>
  <c r="BE260"/>
  <c r="BE302"/>
  <c r="BE318"/>
  <c r="BE335"/>
  <c i="2" r="BK304"/>
  <c r="J304"/>
  <c r="J105"/>
  <c i="3" r="F92"/>
  <c r="E119"/>
  <c r="J125"/>
  <c r="BE136"/>
  <c r="BE194"/>
  <c r="BE197"/>
  <c r="BE213"/>
  <c r="BE216"/>
  <c r="BE291"/>
  <c r="J126"/>
  <c r="BE155"/>
  <c r="BE277"/>
  <c r="F125"/>
  <c r="BE132"/>
  <c r="BE139"/>
  <c r="BE201"/>
  <c r="BE204"/>
  <c r="BE219"/>
  <c r="BE234"/>
  <c r="BE280"/>
  <c r="BE282"/>
  <c r="BE299"/>
  <c r="BE191"/>
  <c r="BE243"/>
  <c r="BE300"/>
  <c r="BE319"/>
  <c r="BE145"/>
  <c r="BE149"/>
  <c r="BE152"/>
  <c r="BE231"/>
  <c r="BE283"/>
  <c i="2" r="J89"/>
  <c r="J124"/>
  <c r="BE143"/>
  <c r="BE169"/>
  <c r="BE170"/>
  <c r="BE174"/>
  <c r="BE231"/>
  <c r="BE243"/>
  <c r="BE267"/>
  <c r="BE275"/>
  <c r="BE284"/>
  <c r="BE287"/>
  <c r="BE306"/>
  <c r="BE317"/>
  <c r="J92"/>
  <c r="F124"/>
  <c r="BE198"/>
  <c r="BE235"/>
  <c r="BE238"/>
  <c r="BE239"/>
  <c r="BE247"/>
  <c r="BE251"/>
  <c r="BE252"/>
  <c r="BE258"/>
  <c r="BE260"/>
  <c r="BE271"/>
  <c r="BE149"/>
  <c r="BE158"/>
  <c r="BE288"/>
  <c r="BE289"/>
  <c r="BE290"/>
  <c r="BE145"/>
  <c r="BE151"/>
  <c r="BE178"/>
  <c r="BE222"/>
  <c r="BE240"/>
  <c r="BE249"/>
  <c r="BE250"/>
  <c r="BE253"/>
  <c r="BE263"/>
  <c r="BE297"/>
  <c r="E118"/>
  <c r="BE140"/>
  <c r="BE166"/>
  <c r="BE292"/>
  <c r="F125"/>
  <c r="BE131"/>
  <c r="BE160"/>
  <c r="BE189"/>
  <c r="BE197"/>
  <c r="BE199"/>
  <c r="BE207"/>
  <c r="BE254"/>
  <c r="BE256"/>
  <c r="BE257"/>
  <c r="BE259"/>
  <c r="BE155"/>
  <c r="BE162"/>
  <c r="BE164"/>
  <c r="BE173"/>
  <c r="BE215"/>
  <c r="BE223"/>
  <c r="BE228"/>
  <c r="BE248"/>
  <c r="BE266"/>
  <c r="BE303"/>
  <c r="BE310"/>
  <c r="BE132"/>
  <c r="BE147"/>
  <c r="BE181"/>
  <c r="BE261"/>
  <c r="BE262"/>
  <c r="BE270"/>
  <c r="BE272"/>
  <c r="BE294"/>
  <c r="BE300"/>
  <c r="F37"/>
  <c i="1" r="BD95"/>
  <c i="4" r="F34"/>
  <c i="1" r="BA97"/>
  <c i="7" r="F37"/>
  <c i="1" r="BD100"/>
  <c i="8" r="F35"/>
  <c i="1" r="BB101"/>
  <c i="10" r="F35"/>
  <c i="1" r="BB103"/>
  <c i="11" r="F37"/>
  <c i="1" r="BD104"/>
  <c i="13" r="F37"/>
  <c i="1" r="BD106"/>
  <c i="2" r="F36"/>
  <c i="1" r="BC95"/>
  <c i="4" r="F37"/>
  <c i="1" r="BD97"/>
  <c i="6" r="F34"/>
  <c i="1" r="BA99"/>
  <c i="8" r="F37"/>
  <c i="1" r="BD101"/>
  <c i="9" r="F36"/>
  <c i="1" r="BC102"/>
  <c i="11" r="F34"/>
  <c i="1" r="BA104"/>
  <c i="13" r="F36"/>
  <c i="1" r="BC106"/>
  <c i="3" r="F36"/>
  <c i="1" r="BC96"/>
  <c i="3" r="F35"/>
  <c i="1" r="BB96"/>
  <c i="5" r="F34"/>
  <c i="1" r="BA98"/>
  <c i="6" r="F37"/>
  <c i="1" r="BD99"/>
  <c i="7" r="J34"/>
  <c i="1" r="AW100"/>
  <c i="8" r="F34"/>
  <c i="1" r="BA101"/>
  <c i="10" r="F34"/>
  <c i="1" r="BA103"/>
  <c i="10" r="F36"/>
  <c i="1" r="BC103"/>
  <c i="10" r="J30"/>
  <c i="12" r="F34"/>
  <c i="1" r="BA105"/>
  <c i="12" r="F37"/>
  <c i="1" r="BD105"/>
  <c i="2" r="F34"/>
  <c i="1" r="BA95"/>
  <c i="4" r="J34"/>
  <c i="1" r="AW97"/>
  <c i="6" r="F36"/>
  <c i="1" r="BC99"/>
  <c i="8" r="F36"/>
  <c i="1" r="BC101"/>
  <c i="9" r="F37"/>
  <c i="1" r="BD102"/>
  <c i="12" r="J34"/>
  <c i="1" r="AW105"/>
  <c i="12" r="F35"/>
  <c i="1" r="BB105"/>
  <c i="2" r="J34"/>
  <c i="1" r="AW95"/>
  <c i="5" r="F35"/>
  <c i="1" r="BB98"/>
  <c i="5" r="J34"/>
  <c i="1" r="AW98"/>
  <c i="5" r="F37"/>
  <c i="1" r="BD98"/>
  <c i="6" r="J34"/>
  <c i="1" r="AW99"/>
  <c i="8" r="J34"/>
  <c i="1" r="AW101"/>
  <c i="10" r="F37"/>
  <c i="1" r="BD103"/>
  <c i="11" r="J34"/>
  <c i="1" r="AW104"/>
  <c i="13" r="F35"/>
  <c i="1" r="BB106"/>
  <c i="3" r="F34"/>
  <c i="1" r="BA96"/>
  <c i="3" r="F37"/>
  <c i="1" r="BD96"/>
  <c i="5" r="F36"/>
  <c i="1" r="BC98"/>
  <c i="6" r="F35"/>
  <c i="1" r="BB99"/>
  <c i="7" r="F34"/>
  <c i="1" r="BA100"/>
  <c i="9" r="F35"/>
  <c i="1" r="BB102"/>
  <c i="10" r="J34"/>
  <c i="1" r="AW103"/>
  <c i="12" r="F36"/>
  <c i="1" r="BC105"/>
  <c i="13" r="F34"/>
  <c i="1" r="BA106"/>
  <c i="3" r="J34"/>
  <c i="1" r="AW96"/>
  <c i="4" r="F35"/>
  <c i="1" r="BB97"/>
  <c i="7" r="F36"/>
  <c i="1" r="BC100"/>
  <c i="9" r="F34"/>
  <c i="1" r="BA102"/>
  <c i="11" r="F35"/>
  <c i="1" r="BB104"/>
  <c i="2" r="F35"/>
  <c i="1" r="BB95"/>
  <c i="4" r="F36"/>
  <c i="1" r="BC97"/>
  <c i="7" r="F35"/>
  <c i="1" r="BB100"/>
  <c i="9" r="J34"/>
  <c i="1" r="AW102"/>
  <c i="11" r="F36"/>
  <c i="1" r="BC104"/>
  <c i="13" r="J34"/>
  <c i="1" r="AW106"/>
  <c i="12" l="1" r="T121"/>
  <c r="T120"/>
  <c i="6" r="BK127"/>
  <c r="J127"/>
  <c r="J97"/>
  <c r="R148"/>
  <c r="R126"/>
  <c i="8" r="T130"/>
  <c r="T123"/>
  <c i="3" r="P130"/>
  <c r="P129"/>
  <c i="1" r="AU96"/>
  <c i="3" r="BK130"/>
  <c i="7" r="T126"/>
  <c i="8" r="P130"/>
  <c r="P123"/>
  <c i="1" r="AU101"/>
  <c i="3" r="R258"/>
  <c i="2" r="P129"/>
  <c r="P128"/>
  <c i="1" r="AU95"/>
  <c i="7" r="R127"/>
  <c r="P146"/>
  <c r="P126"/>
  <c i="1" r="AU100"/>
  <c i="3" r="T258"/>
  <c i="7" r="BK146"/>
  <c r="J146"/>
  <c r="J103"/>
  <c i="6" r="T148"/>
  <c r="T126"/>
  <c i="8" r="R123"/>
  <c i="2" r="BK129"/>
  <c r="J129"/>
  <c r="J97"/>
  <c r="R129"/>
  <c r="R128"/>
  <c i="3" r="T130"/>
  <c r="T129"/>
  <c i="2" r="T129"/>
  <c r="T128"/>
  <c i="11" r="P122"/>
  <c r="P121"/>
  <c i="1" r="AU104"/>
  <c i="7" r="R146"/>
  <c i="3" r="R130"/>
  <c r="R129"/>
  <c r="BK258"/>
  <c r="J258"/>
  <c r="J105"/>
  <c i="9" r="BK150"/>
  <c r="J150"/>
  <c r="J98"/>
  <c i="13" r="BK117"/>
  <c r="J117"/>
  <c i="8" r="BK124"/>
  <c r="J124"/>
  <c r="J97"/>
  <c i="12" r="BK120"/>
  <c r="J120"/>
  <c r="J96"/>
  <c i="11" r="J122"/>
  <c r="J97"/>
  <c i="1" r="AG103"/>
  <c i="10" r="J96"/>
  <c r="J119"/>
  <c r="J97"/>
  <c i="8" r="J130"/>
  <c r="J100"/>
  <c i="7" r="BK126"/>
  <c r="J126"/>
  <c i="5" r="J123"/>
  <c r="J98"/>
  <c r="J122"/>
  <c r="J97"/>
  <c i="4" r="BK123"/>
  <c r="J123"/>
  <c r="J96"/>
  <c i="2" r="BK128"/>
  <c r="J128"/>
  <c i="4" r="J33"/>
  <c i="1" r="AV97"/>
  <c r="AT97"/>
  <c i="9" r="J33"/>
  <c i="1" r="AV102"/>
  <c r="AT102"/>
  <c i="13" r="F33"/>
  <c i="1" r="AZ106"/>
  <c i="2" r="J33"/>
  <c i="1" r="AV95"/>
  <c r="AT95"/>
  <c i="9" r="F33"/>
  <c i="1" r="AZ102"/>
  <c i="12" r="F33"/>
  <c i="1" r="AZ105"/>
  <c i="2" r="F33"/>
  <c i="1" r="AZ95"/>
  <c i="10" r="J33"/>
  <c i="1" r="AV103"/>
  <c r="AT103"/>
  <c r="AN103"/>
  <c i="11" r="F33"/>
  <c i="1" r="AZ104"/>
  <c r="BB94"/>
  <c r="W31"/>
  <c i="3" r="F33"/>
  <c i="1" r="AZ96"/>
  <c i="7" r="J30"/>
  <c i="1" r="AG100"/>
  <c i="10" r="F33"/>
  <c i="1" r="AZ103"/>
  <c i="11" r="J33"/>
  <c i="1" r="AV104"/>
  <c r="AT104"/>
  <c r="BA94"/>
  <c r="AW94"/>
  <c r="AK30"/>
  <c i="5" r="F33"/>
  <c i="1" r="AZ98"/>
  <c i="5" r="J30"/>
  <c i="1" r="AG98"/>
  <c i="6" r="F33"/>
  <c i="1" r="AZ99"/>
  <c i="7" r="J33"/>
  <c i="1" r="AV100"/>
  <c r="AT100"/>
  <c r="BC94"/>
  <c r="W32"/>
  <c i="3" r="J33"/>
  <c i="1" r="AV96"/>
  <c r="AT96"/>
  <c i="8" r="J33"/>
  <c i="1" r="AV101"/>
  <c r="AT101"/>
  <c i="12" r="J33"/>
  <c i="1" r="AV105"/>
  <c r="AT105"/>
  <c i="13" r="J30"/>
  <c i="1" r="AG106"/>
  <c i="4" r="F33"/>
  <c i="1" r="AZ97"/>
  <c i="8" r="F33"/>
  <c i="1" r="AZ101"/>
  <c i="11" r="J30"/>
  <c i="1" r="AG104"/>
  <c r="BD94"/>
  <c r="W33"/>
  <c i="5" r="J33"/>
  <c i="1" r="AV98"/>
  <c r="AT98"/>
  <c i="6" r="J33"/>
  <c i="1" r="AV99"/>
  <c r="AT99"/>
  <c i="7" r="F33"/>
  <c i="1" r="AZ100"/>
  <c i="13" r="J33"/>
  <c i="1" r="AV106"/>
  <c r="AT106"/>
  <c r="AN106"/>
  <c i="2" r="J30"/>
  <c i="1" r="AG95"/>
  <c i="7" l="1" r="R126"/>
  <c i="3" r="BK129"/>
  <c r="J129"/>
  <c r="J96"/>
  <c r="J130"/>
  <c r="J97"/>
  <c i="8" r="BK123"/>
  <c r="J123"/>
  <c r="J96"/>
  <c i="13" r="J96"/>
  <c i="6" r="BK126"/>
  <c r="J126"/>
  <c r="J96"/>
  <c i="9" r="BK119"/>
  <c r="J119"/>
  <c r="J96"/>
  <c i="13" r="J39"/>
  <c i="1" r="AN104"/>
  <c i="11" r="J39"/>
  <c i="10" r="J39"/>
  <c i="1" r="AN100"/>
  <c i="7" r="J96"/>
  <c r="J39"/>
  <c i="1" r="AN98"/>
  <c i="5" r="J39"/>
  <c i="1" r="AN95"/>
  <c i="2" r="J96"/>
  <c r="J39"/>
  <c i="1" r="AU94"/>
  <c r="AZ94"/>
  <c r="W29"/>
  <c r="AY94"/>
  <c i="12" r="J30"/>
  <c i="1" r="AG105"/>
  <c r="AN105"/>
  <c r="W30"/>
  <c i="4" r="J30"/>
  <c i="1" r="AG97"/>
  <c r="AN97"/>
  <c r="AX94"/>
  <c i="12" l="1" r="J39"/>
  <c i="4" r="J39"/>
  <c i="3" r="J30"/>
  <c i="1" r="AG96"/>
  <c i="6" r="J30"/>
  <c i="1" r="AG99"/>
  <c r="AN99"/>
  <c i="9" r="J30"/>
  <c i="1" r="AG102"/>
  <c i="8" r="J30"/>
  <c i="1" r="AG101"/>
  <c r="AN101"/>
  <c r="AV94"/>
  <c r="AK29"/>
  <c i="9" l="1" r="J39"/>
  <c i="8" r="J39"/>
  <c i="3" r="J39"/>
  <c i="6" r="J39"/>
  <c i="1" r="AN102"/>
  <c r="AN96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<sst xmlns="http://schemas.openxmlformats.org/spreadsheetml/2006/main">
  <si>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</si>
  <si>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</si>
  <si>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</si>
  <si>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</si>
  <si>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</si>
  <si>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{212d157d-61c6-40a8-abaa-cf0376322525}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</si>
  <si>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</si>
  <si>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</si>
  <si>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</si>
  <si>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</si>
  <si>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</si>
  <si>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</si>
  <si>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</si>
  <si>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</si>
  <si>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28092020-041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</si>
  <si>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</si>
  <si>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</si>
  <si>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 180037 - Revitalizace veřejných ploch města Luby - Lokalita B, U Pily - IV.etapa</t>
  </si>
  <si>
    <t>KSO:</t>
  </si>
  <si>
    <t>CC-CZ:</t>
  </si>
  <si>
    <t>Místo:</t>
  </si>
  <si>
    <t>Luby</t>
  </si>
  <si>
    <t>Datum:</t>
  </si>
  <si>
    <t>16. 1. 2022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</si>
  <si>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</si>
  <si>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</si>
  <si>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</si>
  <si>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</si>
  <si>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</si>
  <si>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</si>
  <si>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</si>
  <si>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</si>
  <si>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</si>
  <si>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A69-architekti s.r.o.</t>
  </si>
  <si>
    <t>True</t>
  </si>
  <si>
    <t>Zpracovatel:</t>
  </si>
  <si>
    <t>14733099</t>
  </si>
  <si>
    <t>Ing.Pavel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</si>
  <si>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</si>
  <si>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</si>
  <si>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</si>
  <si>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</si>
  <si>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</si>
  <si>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</si>
  <si>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</si>
  <si>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</si>
  <si>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</si>
  <si>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</si>
  <si>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</si>
  <si>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</si>
  <si>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</si>
  <si>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</si>
  <si>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</si>
  <si>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</si>
  <si>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</si>
  <si>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</si>
  <si>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</si>
  <si>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</si>
  <si>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</si>
  <si>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</si>
  <si>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</si>
  <si>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</si>
  <si>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</si>
  <si>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</si>
  <si>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</si>
  <si>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</si>
  <si>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</si>
  <si>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</si>
  <si>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</si>
  <si>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</si>
  <si>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</si>
  <si>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</si>
  <si>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</si>
  <si>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</si>
  <si>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</si>
  <si>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</si>
  <si>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</si>
  <si>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</si>
  <si>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</si>
  <si>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</si>
  <si>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</si>
  <si>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</si>
  <si>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</si>
  <si>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</si>
  <si>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IO-01</t>
  </si>
  <si>
    <t xml:space="preserve"> Dopravní řešení a komunikace</t>
  </si>
  <si>
    <t>STA</t>
  </si>
  <si>
    <t>1</t>
  </si>
  <si>
    <t>{48822822-890f-42ed-b314-55152cbac011}</t>
  </si>
  <si>
    <t>2</t>
  </si>
  <si>
    <t>IO-02</t>
  </si>
  <si>
    <t>Opěrné zdi a schodiště</t>
  </si>
  <si>
    <t>{abf74c58-f862-46f9-b101-a5b7ee5d23a0}</t>
  </si>
  <si>
    <t>IO-03</t>
  </si>
  <si>
    <t>Dešťová kanalizace</t>
  </si>
  <si>
    <t>{ee546713-b9e4-4e4f-9655-6c6a7c1a728a}</t>
  </si>
  <si>
    <t>IO-06</t>
  </si>
  <si>
    <t>Optická síť</t>
  </si>
  <si>
    <t>{a3fffa95-2eb1-4e1c-b0a4-234030220857}</t>
  </si>
  <si>
    <t>SO-01-1</t>
  </si>
  <si>
    <t>Drobná architektura - pergola</t>
  </si>
  <si>
    <t>{6e7569e9-dfb7-4cdf-a33d-de93da3780e4}</t>
  </si>
  <si>
    <t>SO-01-2</t>
  </si>
  <si>
    <t>Drobná architektura - oplocení kontejnerů</t>
  </si>
  <si>
    <t>{3a316dbf-7169-4df7-8e05-4c7dfd045ef1}</t>
  </si>
  <si>
    <t>SO-01-3</t>
  </si>
  <si>
    <t>Drobná architektura - laťové oplocení treláž</t>
  </si>
  <si>
    <t>{e53937f7-ece2-4dc4-9ac7-0f6df305bbc9}</t>
  </si>
  <si>
    <t>SO-02</t>
  </si>
  <si>
    <t>Sadové úpravy</t>
  </si>
  <si>
    <t>{63c57b02-5683-429a-86ca-9c985a2ba702}</t>
  </si>
  <si>
    <t>SO-03</t>
  </si>
  <si>
    <t>Mobiliář</t>
  </si>
  <si>
    <t>{c58a9fb1-ea9b-4e92-86bc-132c0f126474}</t>
  </si>
  <si>
    <t>SO-04</t>
  </si>
  <si>
    <t>Demolice</t>
  </si>
  <si>
    <t>{db0a5753-40e4-44eb-ab98-630d6de9f63b}</t>
  </si>
  <si>
    <t>VON</t>
  </si>
  <si>
    <t>Vedlejší a ostatní náklady Etapa IV</t>
  </si>
  <si>
    <t>{8eba679e-8ad6-4551-837c-913c0cd172d5}</t>
  </si>
  <si>
    <t>IO-04</t>
  </si>
  <si>
    <t>Veřejné osvětlení</t>
  </si>
  <si>
    <t>{ab09aebe-a8d7-46b1-8b74-16eb4a81b11d}</t>
  </si>
  <si>
    <t>KRYCÍ LIST SOUPISU PRACÍ</t>
  </si>
  <si>
    <t>Objekt:</t>
  </si>
  <si>
    <t xml:space="preserve">IO-01 -  Dopravní řešení a komunikace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</si>
  <si>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</si>
  <si>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</si>
  <si>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</si>
  <si>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</si>
  <si>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</si>
  <si>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</si>
  <si>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</si>
  <si>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</si>
  <si>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</si>
  <si>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</si>
  <si>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</si>
  <si>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</si>
  <si>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</si>
  <si>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</si>
  <si>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</si>
  <si>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</si>
  <si>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</si>
  <si>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</si>
  <si>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</si>
  <si>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</si>
  <si>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</si>
  <si>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</si>
  <si>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</si>
  <si>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</si>
  <si>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</si>
  <si>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</si>
  <si>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</si>
  <si>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</si>
  <si>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</si>
  <si>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</si>
  <si>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</si>
  <si>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</si>
  <si>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</si>
  <si>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</si>
  <si>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</si>
  <si>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</si>
  <si>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113154263</t>
  </si>
  <si>
    <t>Frézování živičného krytu tl 30 mm s překážkami v trase</t>
  </si>
  <si>
    <t>m2</t>
  </si>
  <si>
    <t>4</t>
  </si>
  <si>
    <t>122251106</t>
  </si>
  <si>
    <t>Odkopávky a prokopávky nezapažené v hornině třídy těžitelnosti I skupiny 3 objem do 5000 m3 strojně</t>
  </si>
  <si>
    <t>m3</t>
  </si>
  <si>
    <t>1715401714</t>
  </si>
  <si>
    <t>VV</t>
  </si>
  <si>
    <t xml:space="preserve">1420 " profil 1 </t>
  </si>
  <si>
    <t>416 "chodníky, altánek</t>
  </si>
  <si>
    <t>160"náměstíčko</t>
  </si>
  <si>
    <t>124 "chodníky a IO 02-59</t>
  </si>
  <si>
    <t>560 "profil 2, schodiště</t>
  </si>
  <si>
    <t>530*0,3*0,3"rýha pro drenáže</t>
  </si>
  <si>
    <t>Součet</t>
  </si>
  <si>
    <t>3</t>
  </si>
  <si>
    <t>122351104</t>
  </si>
  <si>
    <t>Odkopávky a prokopávky nezapažené v hornině třídy těžitelnosti II skupiny 4 objem do 500 m3 strojně</t>
  </si>
  <si>
    <t>-1722837363</t>
  </si>
  <si>
    <t>200 "reserva</t>
  </si>
  <si>
    <t>162751117</t>
  </si>
  <si>
    <t>Vodorovné přemístění přes 9 000 do 10000 m výkopku/sypaniny z horniny třídy těžitelnosti I skupiny 1 až 3</t>
  </si>
  <si>
    <t>1056382299</t>
  </si>
  <si>
    <t>2727,70</t>
  </si>
  <si>
    <t>5</t>
  </si>
  <si>
    <t>162751119</t>
  </si>
  <si>
    <t>Příplatek k vodorovnému přemístění výkopku/sypaniny z horniny třídy těžitelnosti I skupiny 1 až 3 ZKD 1000 m přes 10000 m</t>
  </si>
  <si>
    <t>1388107277</t>
  </si>
  <si>
    <t>2727,7*12</t>
  </si>
  <si>
    <t>6</t>
  </si>
  <si>
    <t>162751137</t>
  </si>
  <si>
    <t>Vodorovné přemístění do 10000 m výkopku/sypaniny z horniny třídy těžitelnosti II, skupiny 4 a 5</t>
  </si>
  <si>
    <t>924233667</t>
  </si>
  <si>
    <t>200</t>
  </si>
  <si>
    <t>7</t>
  </si>
  <si>
    <t>162751139</t>
  </si>
  <si>
    <t>Příplatek k vodorovnému přemístění výkopku/sypaniny z horniny třídy těžitelnosti II, skupiny 4 a 5 ZKD 1000 m přes 10000 m</t>
  </si>
  <si>
    <t>-600218768</t>
  </si>
  <si>
    <t>200*12</t>
  </si>
  <si>
    <t>8</t>
  </si>
  <si>
    <t>171152101</t>
  </si>
  <si>
    <t>Uložení sypaniny z hornin soudržných do násypů zhutněných silnic a dálnic</t>
  </si>
  <si>
    <t>88363035</t>
  </si>
  <si>
    <t>15 "stáv. výkopek pro profil 5, násyp</t>
  </si>
  <si>
    <t>125 "štěrkopísek za obrubami</t>
  </si>
  <si>
    <t>9</t>
  </si>
  <si>
    <t>M</t>
  </si>
  <si>
    <t>58337344</t>
  </si>
  <si>
    <t>štěrkopísek frakce 0-32 - dosyp za obrubami</t>
  </si>
  <si>
    <t>t</t>
  </si>
  <si>
    <t>18</t>
  </si>
  <si>
    <t>500*0,5*0,5*2,2</t>
  </si>
  <si>
    <t>10</t>
  </si>
  <si>
    <t>181351103</t>
  </si>
  <si>
    <t>Rozprostření ornice tl vrstvy do 200 mm pl přes 100 do 500 m2 v rovině nebo ve svahu do 1:5 strojně</t>
  </si>
  <si>
    <t>2061795045</t>
  </si>
  <si>
    <t>450</t>
  </si>
  <si>
    <t>11</t>
  </si>
  <si>
    <t>181411131</t>
  </si>
  <si>
    <t>Založení parkového trávníku výsevem plochy do 1000 m2 v rovině a ve svahu do 1:5</t>
  </si>
  <si>
    <t>-1648742861</t>
  </si>
  <si>
    <t>12</t>
  </si>
  <si>
    <t>00572410</t>
  </si>
  <si>
    <t>osivo směs travní parková</t>
  </si>
  <si>
    <t>kg</t>
  </si>
  <si>
    <t>76399792</t>
  </si>
  <si>
    <t>450*0,03 "Přepočtené koeficientem množství</t>
  </si>
  <si>
    <t>13</t>
  </si>
  <si>
    <t>181951112</t>
  </si>
  <si>
    <t>Úprava pláně v hornině třídy těžitelnosti I skupiny 1 až 3 se zhutněním strojně</t>
  </si>
  <si>
    <t>-1856838627</t>
  </si>
  <si>
    <t>Zakládání</t>
  </si>
  <si>
    <t>14</t>
  </si>
  <si>
    <t>211971110</t>
  </si>
  <si>
    <t>Zřízení opláštění žeber nebo trativodů geotextilií v rýze nebo zářezu sklonu do 1:2</t>
  </si>
  <si>
    <t>26</t>
  </si>
  <si>
    <t>(0,3+0,3+0,3+0,3)*530</t>
  </si>
  <si>
    <t>69311060</t>
  </si>
  <si>
    <t>geotextilie netkaná PP 200g/m2</t>
  </si>
  <si>
    <t>28</t>
  </si>
  <si>
    <t>16</t>
  </si>
  <si>
    <t>212532111</t>
  </si>
  <si>
    <t>Lože pro trativody z kameniva hrubého drceného frakce 16 až 32 mm</t>
  </si>
  <si>
    <t>30</t>
  </si>
  <si>
    <t>530*0,3*0,3</t>
  </si>
  <si>
    <t>17</t>
  </si>
  <si>
    <t>212755214</t>
  </si>
  <si>
    <t>Trativody z drenážních trubek plastových flexibilních D 100 mm bez lože</t>
  </si>
  <si>
    <t>m</t>
  </si>
  <si>
    <t>32</t>
  </si>
  <si>
    <t>612131131</t>
  </si>
  <si>
    <t>Jílové dno pod drenáž</t>
  </si>
  <si>
    <t>34</t>
  </si>
  <si>
    <t>530*0,3</t>
  </si>
  <si>
    <t>Komunikace pozemní</t>
  </si>
  <si>
    <t>19</t>
  </si>
  <si>
    <t>564211111</t>
  </si>
  <si>
    <t>Podklad nebo podsyp ze štěrkopísku ŠP tl 50 mm - nad a pod izolační vanu</t>
  </si>
  <si>
    <t>40</t>
  </si>
  <si>
    <t>450*2</t>
  </si>
  <si>
    <t>20</t>
  </si>
  <si>
    <t>564751111</t>
  </si>
  <si>
    <t>Podklad z kameniva hrubého drceného vel. 32-63 mm tl 150 mm</t>
  </si>
  <si>
    <t>44</t>
  </si>
  <si>
    <t xml:space="preserve">450*1,2 "parkovací stání </t>
  </si>
  <si>
    <t>200*1,2 "náměstíčko</t>
  </si>
  <si>
    <t>1030*1,2"vozovka kamenná dlažba</t>
  </si>
  <si>
    <t>17 *1,2"vozovka hmatová dlažba</t>
  </si>
  <si>
    <t>14*1,2 "vozovka lem hmatové dlažby</t>
  </si>
  <si>
    <t>500*1,2 "chodník kamenná dlažba</t>
  </si>
  <si>
    <t>564751111-1</t>
  </si>
  <si>
    <t>Podklad z kameniva hrubého drceného vel. 32-63 mm tl 150 mm druhá vrstva</t>
  </si>
  <si>
    <t>46</t>
  </si>
  <si>
    <t>22</t>
  </si>
  <si>
    <t>564811111</t>
  </si>
  <si>
    <t>Podklad ze štěrkodrtě ŠD tl 50 mm - pro žulovou drt</t>
  </si>
  <si>
    <t>48</t>
  </si>
  <si>
    <t>23</t>
  </si>
  <si>
    <t>58381157</t>
  </si>
  <si>
    <t>deska dlažební žula tryskaná 40x40 tl 3cm - lem hmatové dlažby</t>
  </si>
  <si>
    <t>50</t>
  </si>
  <si>
    <t>24</t>
  </si>
  <si>
    <t>564841111</t>
  </si>
  <si>
    <t>Podklad ze štěrkodrtě ŠD tl 120 mm</t>
  </si>
  <si>
    <t>52</t>
  </si>
  <si>
    <t>25</t>
  </si>
  <si>
    <t>564851111</t>
  </si>
  <si>
    <t>Podklad ze štěrkodrtě ŠD tl 150 mm</t>
  </si>
  <si>
    <t>54</t>
  </si>
  <si>
    <t xml:space="preserve">450*1,13 "parkovací stání </t>
  </si>
  <si>
    <t>200*1,13 "náměstíčko</t>
  </si>
  <si>
    <t>1030*1,13"vozovka kamenná dlažba</t>
  </si>
  <si>
    <t>17 *1,13"vozovka hmatová dlažba</t>
  </si>
  <si>
    <t>14*1,13 "vozovka lem hmatové dlažby</t>
  </si>
  <si>
    <t>500*1,13 "chodník kamenná dlažba</t>
  </si>
  <si>
    <t>564952111</t>
  </si>
  <si>
    <t>Podklad z mechanicky zpevněného kameniva MZK tl 150 mm</t>
  </si>
  <si>
    <t>56</t>
  </si>
  <si>
    <t xml:space="preserve">450 "parkovací stání </t>
  </si>
  <si>
    <t>1030"vozovka kamenná dlažba</t>
  </si>
  <si>
    <t>17 "vozovka hmatová dlažba</t>
  </si>
  <si>
    <t>14 "vozovka lem hmatové dlažby</t>
  </si>
  <si>
    <t>27</t>
  </si>
  <si>
    <t>571904111</t>
  </si>
  <si>
    <t>Posyp krytu kamenivem drceným nebo těženým do 20 kg/m2 - žulová drt 0/16</t>
  </si>
  <si>
    <t>58</t>
  </si>
  <si>
    <t>591211111</t>
  </si>
  <si>
    <t>Kladení dlažby z kostek drobných z kamene do lože z kameniva těženého tl 50 mm</t>
  </si>
  <si>
    <t>60</t>
  </si>
  <si>
    <t>450+10 "parkovací stání , navýšení o přeponu podélného sklonu 5-12%</t>
  </si>
  <si>
    <t>200 "náměstíčko</t>
  </si>
  <si>
    <t xml:space="preserve">1030+10 "vozovka kamenná dlažba, navýšení o přeponu podélného sklonu  od 5 - 12 %</t>
  </si>
  <si>
    <t>29</t>
  </si>
  <si>
    <t>58381007</t>
  </si>
  <si>
    <t>kostka štípaná dlažební žula drobná 8/10</t>
  </si>
  <si>
    <t>838244951</t>
  </si>
  <si>
    <t>1700</t>
  </si>
  <si>
    <t>1700*1,03 'Přepočtené koeficientem množství</t>
  </si>
  <si>
    <t>591412111</t>
  </si>
  <si>
    <t>Kladení dlažby z mozaiky dvou a vícebarevné komunikací pro pěší lože z kameniva</t>
  </si>
  <si>
    <t>64</t>
  </si>
  <si>
    <t>15"podesty</t>
  </si>
  <si>
    <t>200 "chodníky</t>
  </si>
  <si>
    <t>31</t>
  </si>
  <si>
    <t>58381005</t>
  </si>
  <si>
    <t>kostka štípaná dlažební mozaika žula 4/6 šedá</t>
  </si>
  <si>
    <t>2014810976</t>
  </si>
  <si>
    <t>215</t>
  </si>
  <si>
    <t>215*1,03 'Přepočtené koeficientem množství</t>
  </si>
  <si>
    <t>596212210</t>
  </si>
  <si>
    <t>Kladení zámkové dlažby pozemních komunikací tl 80 mm - hmatová dlažba umělý kámen</t>
  </si>
  <si>
    <t>68</t>
  </si>
  <si>
    <t>33</t>
  </si>
  <si>
    <t>59245019</t>
  </si>
  <si>
    <t>dlažba umělý kámen hmatová přírodní</t>
  </si>
  <si>
    <t>70</t>
  </si>
  <si>
    <t>596841120</t>
  </si>
  <si>
    <t>Kladení dlaždic komunikací pro pěší do lože z cement malty nebo betonu tl. 60 mm</t>
  </si>
  <si>
    <t>72</t>
  </si>
  <si>
    <t>35</t>
  </si>
  <si>
    <t>59246005</t>
  </si>
  <si>
    <t>dlažba plošná betonová terasová reliéfní 40x40x4cm - okapový chodník</t>
  </si>
  <si>
    <t>74</t>
  </si>
  <si>
    <t>Trubní vedení</t>
  </si>
  <si>
    <t>36</t>
  </si>
  <si>
    <t>877265251</t>
  </si>
  <si>
    <t>Montáž samostatného nalepovacího hrdla z tvrdého PVC-systém KG DN 100 napojení drenáže na šachtu/vpust</t>
  </si>
  <si>
    <t>kus</t>
  </si>
  <si>
    <t>78</t>
  </si>
  <si>
    <t>37</t>
  </si>
  <si>
    <t>28611706</t>
  </si>
  <si>
    <t>nalepovací hrdlo samostatné kanalizace plastové KG DN 110</t>
  </si>
  <si>
    <t>80</t>
  </si>
  <si>
    <t>38</t>
  </si>
  <si>
    <t>894812001</t>
  </si>
  <si>
    <t>Revizní a čistící šachta z PP šachtové dno DN 400/150 přímý tok</t>
  </si>
  <si>
    <t>1867241720</t>
  </si>
  <si>
    <t>39</t>
  </si>
  <si>
    <t>894812032</t>
  </si>
  <si>
    <t>Revizní a čistící šachta z PP DN 400 šachtová roura korugovaná bez hrdla světlé hloubky 1500 mm</t>
  </si>
  <si>
    <t>1580085828</t>
  </si>
  <si>
    <t>894812041</t>
  </si>
  <si>
    <t>Příplatek k rourám revizní a čistící šachty z PP DN 400 za uříznutí šachtové roury</t>
  </si>
  <si>
    <t>1354009637</t>
  </si>
  <si>
    <t>41</t>
  </si>
  <si>
    <t>894812062</t>
  </si>
  <si>
    <t>Revizní a čistící šachta z PP DN 400 poklop litinový s betonovým rámem pro třídu zatížení B125</t>
  </si>
  <si>
    <t>-958308243</t>
  </si>
  <si>
    <t>42</t>
  </si>
  <si>
    <t>899331111</t>
  </si>
  <si>
    <t>Výšková úprava uličního vstupu nebo vpusti do 200 mm poklopu</t>
  </si>
  <si>
    <t>86</t>
  </si>
  <si>
    <t>43</t>
  </si>
  <si>
    <t>899431111</t>
  </si>
  <si>
    <t xml:space="preserve">Výšková úprava uličního vstupu nebo vpusti do 200 mm  krycího hrnce, šoupěte nebo hydrantu</t>
  </si>
  <si>
    <t>88</t>
  </si>
  <si>
    <t>Ostatní konstrukce a práce, bourání</t>
  </si>
  <si>
    <t>911121111</t>
  </si>
  <si>
    <t>Montáž zábradlí ocelového přichyceného vruty do betonového podkladu</t>
  </si>
  <si>
    <t>92</t>
  </si>
  <si>
    <t>45</t>
  </si>
  <si>
    <t>63126080</t>
  </si>
  <si>
    <t>zábradlí kompozitní - madlo, jedna vodorovná výplň, výška 1,1m</t>
  </si>
  <si>
    <t>-1943977710</t>
  </si>
  <si>
    <t>914111121</t>
  </si>
  <si>
    <t>Montáž svislé dopravní značky do velikosti 2 m2 objímkami na sloupek nebo konzolu</t>
  </si>
  <si>
    <t>-255617119</t>
  </si>
  <si>
    <t>47</t>
  </si>
  <si>
    <t>40445622</t>
  </si>
  <si>
    <t>informativní značky provozní IP1-IP3, IP4b-IP7, IP10a, b 750x750mm</t>
  </si>
  <si>
    <t>750746126</t>
  </si>
  <si>
    <t>914511111</t>
  </si>
  <si>
    <t>Montáž sloupku dopravních značek délky do 3,5 m s betonovým základem</t>
  </si>
  <si>
    <t>-1317107865</t>
  </si>
  <si>
    <t>49</t>
  </si>
  <si>
    <t>40445225</t>
  </si>
  <si>
    <t>sloupek Zn pro dopravní značku D 60mm v 350mm</t>
  </si>
  <si>
    <t>-111872809</t>
  </si>
  <si>
    <t>953941211</t>
  </si>
  <si>
    <t>Osazování kovových konzol nebo kotev pro madla</t>
  </si>
  <si>
    <t>96</t>
  </si>
  <si>
    <t>51</t>
  </si>
  <si>
    <t>916241213</t>
  </si>
  <si>
    <t>Osazení obrubníku kamenného stojatého s boční opěrou do lože z betonu prostého</t>
  </si>
  <si>
    <t>102</t>
  </si>
  <si>
    <t>885</t>
  </si>
  <si>
    <t>58380374</t>
  </si>
  <si>
    <t>obrubník kamenný přímý, žula, 12x25</t>
  </si>
  <si>
    <t>104</t>
  </si>
  <si>
    <t>53</t>
  </si>
  <si>
    <t>58380374-1</t>
  </si>
  <si>
    <t>obrubník kamenný přímý bílý, žula, 12x25x50 cm - pro vodorovné značení</t>
  </si>
  <si>
    <t>ks</t>
  </si>
  <si>
    <t>106</t>
  </si>
  <si>
    <t>143 "ks kolmá stání</t>
  </si>
  <si>
    <t>58380416-1</t>
  </si>
  <si>
    <t>obrubník kamenný obloukový , žula, r=1 m 12x25</t>
  </si>
  <si>
    <t>108</t>
  </si>
  <si>
    <t>55</t>
  </si>
  <si>
    <t>58380428</t>
  </si>
  <si>
    <t>obrubník kamenný obloukový , žula, r=3 m 12x25</t>
  </si>
  <si>
    <t>110</t>
  </si>
  <si>
    <t>916241213-1</t>
  </si>
  <si>
    <t>Osazení obrubníku kamenného stojatého s boční opěrou do lože z betonu prostého - bílý obrubník</t>
  </si>
  <si>
    <t>112</t>
  </si>
  <si>
    <t>143</t>
  </si>
  <si>
    <t>57</t>
  </si>
  <si>
    <t>919726122</t>
  </si>
  <si>
    <t>Geotextilie pro ochranu, separaci a filtraci netkaná měrná hmotnost do 300 g/m2</t>
  </si>
  <si>
    <t>114</t>
  </si>
  <si>
    <t xml:space="preserve">450*1,4 "parkovací stání </t>
  </si>
  <si>
    <t>200*1,4 "náměstíčko</t>
  </si>
  <si>
    <t>1030*1,4"vozovka kamenná dlažba</t>
  </si>
  <si>
    <t>17 *1,4"vozovka hmatová dlažba</t>
  </si>
  <si>
    <t>14*1,4 "vozovka lem hmatové dlažby</t>
  </si>
  <si>
    <t>500*1,4 "chodník kamenná dlažba</t>
  </si>
  <si>
    <t>200 "chodník mlat</t>
  </si>
  <si>
    <t>919726203</t>
  </si>
  <si>
    <t>izolační vana - polyethylen 950 kg/m3 HDPE</t>
  </si>
  <si>
    <t>116</t>
  </si>
  <si>
    <t>450*1,5 "včetně přesahů a zatáhnutí až k obrubě</t>
  </si>
  <si>
    <t>59</t>
  </si>
  <si>
    <t>919735125</t>
  </si>
  <si>
    <t>Řezání kamenné obruby</t>
  </si>
  <si>
    <t>118</t>
  </si>
  <si>
    <t>966006211</t>
  </si>
  <si>
    <t>Odstranění svislých dopravních značek ze sloupů, sloupků nebo konzol</t>
  </si>
  <si>
    <t>-2078011788</t>
  </si>
  <si>
    <t>61</t>
  </si>
  <si>
    <t>915311113</t>
  </si>
  <si>
    <t>Předformátované vodorovné dopravní značení dopravní značky do 5 m2 - piktogram tělesně postiženého</t>
  </si>
  <si>
    <t>122</t>
  </si>
  <si>
    <t>62</t>
  </si>
  <si>
    <t>IP 10</t>
  </si>
  <si>
    <t>Objekt schodiště IO 02-59</t>
  </si>
  <si>
    <t>kpl</t>
  </si>
  <si>
    <t>124</t>
  </si>
  <si>
    <t>997</t>
  </si>
  <si>
    <t>Přesun sutě</t>
  </si>
  <si>
    <t>63</t>
  </si>
  <si>
    <t>997013501</t>
  </si>
  <si>
    <t>Odvoz suti a vybouraných hmot na skládku nebo meziskládku do 1 km se složením</t>
  </si>
  <si>
    <t>126</t>
  </si>
  <si>
    <t>2,3</t>
  </si>
  <si>
    <t>997013509</t>
  </si>
  <si>
    <t>Příplatek k odvozu suti a vybouraných hmot na skládku ZKD 1 km přes 1 km</t>
  </si>
  <si>
    <t>128</t>
  </si>
  <si>
    <t>2,3*22</t>
  </si>
  <si>
    <t>65</t>
  </si>
  <si>
    <t>997221873</t>
  </si>
  <si>
    <t>Poplatek za uložení stavebního odpadu na recyklační skládce (skládkovné) zeminy a kamení zatříděného do Katalogu odpadů pod kódem 17 05 04</t>
  </si>
  <si>
    <t>236820650</t>
  </si>
  <si>
    <t>(2727,9+200)*1,9</t>
  </si>
  <si>
    <t>66</t>
  </si>
  <si>
    <t>997221875</t>
  </si>
  <si>
    <t>Poplatek za uložení stavebního odpadu na recyklační skládce (skládkovné) asfaltového bez obsahu dehtu zatříděného do Katalogu odpadů pod kódem 17 03 02</t>
  </si>
  <si>
    <t>279105721</t>
  </si>
  <si>
    <t>998</t>
  </si>
  <si>
    <t>Přesun hmot</t>
  </si>
  <si>
    <t>67</t>
  </si>
  <si>
    <t>998223011</t>
  </si>
  <si>
    <t>Přesun hmot pro pozemní komunikace s krytem dlážděným</t>
  </si>
  <si>
    <t>1851957703</t>
  </si>
  <si>
    <t>PSV</t>
  </si>
  <si>
    <t>Práce a dodávky PSV</t>
  </si>
  <si>
    <t>711</t>
  </si>
  <si>
    <t>Izolace proti vodě, vlhkosti a plynům</t>
  </si>
  <si>
    <t>711161273</t>
  </si>
  <si>
    <t>Provedení izolace proti zemní vlhkosti svislé z nopové fólie</t>
  </si>
  <si>
    <t>-2048798105</t>
  </si>
  <si>
    <t>58*2</t>
  </si>
  <si>
    <t>20 "podél opěrek</t>
  </si>
  <si>
    <t>69</t>
  </si>
  <si>
    <t>28323010</t>
  </si>
  <si>
    <t>fólie nopová v 20mm tl 1mm š 2,0m</t>
  </si>
  <si>
    <t>76</t>
  </si>
  <si>
    <t>136*1,1 'Přepočtené koeficientem množství</t>
  </si>
  <si>
    <t>VRN</t>
  </si>
  <si>
    <t>Vedlejší rozpočtové náklady</t>
  </si>
  <si>
    <t>VRN4</t>
  </si>
  <si>
    <t>Inženýrská činnost</t>
  </si>
  <si>
    <t>043154000</t>
  </si>
  <si>
    <t>Zkoušky hutnicí</t>
  </si>
  <si>
    <t>sou</t>
  </si>
  <si>
    <t>1024</t>
  </si>
  <si>
    <t>-2019406726</t>
  </si>
  <si>
    <t>IO-02 - Opěrné zdi a schodiště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</si>
  <si>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</si>
  <si>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</si>
  <si>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</si>
  <si>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762 - Konstrukce tesařské</t>
  </si>
  <si>
    <t xml:space="preserve">    767 - Konstrukce zámečnické</t>
  </si>
  <si>
    <t xml:space="preserve">    783 - Dokončovací práce - nátěry</t>
  </si>
  <si>
    <t>132251103</t>
  </si>
  <si>
    <t>Hloubení rýh nezapažených š do 800 mm v hornině třídy těžitelnosti I skupiny 3 objem do 100 m3 strojně</t>
  </si>
  <si>
    <t>501724647</t>
  </si>
  <si>
    <t>20,868+3,79+1,74+27,77</t>
  </si>
  <si>
    <t>5,994+2,247</t>
  </si>
  <si>
    <t>867650946</t>
  </si>
  <si>
    <t>62,409</t>
  </si>
  <si>
    <t>742324974</t>
  </si>
  <si>
    <t>62,409*12</t>
  </si>
  <si>
    <t>167151101</t>
  </si>
  <si>
    <t>Nakládání výkopku z hornin třídy těžitelnosti I skupiny 1 až 3 do 100 m3</t>
  </si>
  <si>
    <t>-707138173</t>
  </si>
  <si>
    <t>171201231</t>
  </si>
  <si>
    <t>Poplatek za uložení zeminy a kamení na recyklační skládce (skládkovné) kód odpadu 17 05 04</t>
  </si>
  <si>
    <t>1730501926</t>
  </si>
  <si>
    <t>62,409*1,7</t>
  </si>
  <si>
    <t>273322611</t>
  </si>
  <si>
    <t>Základové desky ze ŽB se zvýšenými nároky na prostředí tř. C 30/37</t>
  </si>
  <si>
    <t>20,868</t>
  </si>
  <si>
    <t>273361821</t>
  </si>
  <si>
    <t>Výztuž základových desek betonářskou ocelí 10 505 (R)</t>
  </si>
  <si>
    <t>1,268</t>
  </si>
  <si>
    <t>274322611</t>
  </si>
  <si>
    <t>Základové pasy ze ŽB se zvýšenými nároky na prostředí tř. C 30/37</t>
  </si>
  <si>
    <t>3,79+1,74+27,77</t>
  </si>
  <si>
    <t>274361821</t>
  </si>
  <si>
    <t>Výztuž základových pásů betonářskou ocelí 10 505 (R)</t>
  </si>
  <si>
    <t>0,145+0,152+0,999</t>
  </si>
  <si>
    <t>5,86+25,5+3,7+4,5+11+4,2+5,5+10,5+0,3+9,8+15,4+9,8</t>
  </si>
  <si>
    <t>Svislé a kompletní konstrukce</t>
  </si>
  <si>
    <t>311351311</t>
  </si>
  <si>
    <t>Zřízení jednostranného bednění nosných nadzákladových zdí</t>
  </si>
  <si>
    <t>(5,761+0,3+6,16)*2,52</t>
  </si>
  <si>
    <t>(4,66+0,3+4,66)*2,24</t>
  </si>
  <si>
    <t>(5,98+5,98)*1,9</t>
  </si>
  <si>
    <t>(5,98+5,98)*1,4</t>
  </si>
  <si>
    <t>(5,98+5,98)*1</t>
  </si>
  <si>
    <t>(2,79+0,3+3,16+0,3+3,16+2,49)*0,6</t>
  </si>
  <si>
    <t>(5,372+5,372+0,3+3,678+0,3+3,78+10,36+0,3)*1,41</t>
  </si>
  <si>
    <t>(4,26+0,3+4,26+0,3)*1,83</t>
  </si>
  <si>
    <t>(5,24+0,3+5,24+0,3)*1,7</t>
  </si>
  <si>
    <t>(10,412+0,3+10,412+0,3)*1,14</t>
  </si>
  <si>
    <t>(0,3+9,95+16,163+9,87+0,3+9,64+15,56+9,64)*1,2</t>
  </si>
  <si>
    <t>311351312</t>
  </si>
  <si>
    <t>Odstranění jednostranného bednění nosných nadzákladových zdí</t>
  </si>
  <si>
    <t>311351911</t>
  </si>
  <si>
    <t>Příplatek k cenám bednění nosných nadzákladových zdí za pohledový beton</t>
  </si>
  <si>
    <t>298,292</t>
  </si>
  <si>
    <t>311322611</t>
  </si>
  <si>
    <t>Nosná zeď ze ŽB odolného proti agresivnímu prostředí tř. C 30/37 bez výztuže</t>
  </si>
  <si>
    <t>27,595+2,34+1,78+12,74</t>
  </si>
  <si>
    <t>311361821</t>
  </si>
  <si>
    <t>Výztuž nosných zdí betonářskou ocelí 10 505</t>
  </si>
  <si>
    <t>2,464+0,154+0,173+1,152</t>
  </si>
  <si>
    <t>Vodorovné konstrukce</t>
  </si>
  <si>
    <t>430321616</t>
  </si>
  <si>
    <t>Schodišťová konstrukce a rampa ze ŽB tř. C 30/37</t>
  </si>
  <si>
    <t>2,856+2,328</t>
  </si>
  <si>
    <t>430361821</t>
  </si>
  <si>
    <t>Výztuž schodišťové konstrukce a rampy betonářskou ocelí 10 505</t>
  </si>
  <si>
    <t>0,664+0,019+0,295+0,011</t>
  </si>
  <si>
    <t>433121121</t>
  </si>
  <si>
    <t>Osazení ŽB schodnic</t>
  </si>
  <si>
    <t>3+8+1+3+2+1+2+1+2</t>
  </si>
  <si>
    <t>59373775</t>
  </si>
  <si>
    <t>deska schodišťová nosná ŽB 166x400x1200mm</t>
  </si>
  <si>
    <t>59373776</t>
  </si>
  <si>
    <t>deska schodišťová nosná ŽB 166x400x1500mm</t>
  </si>
  <si>
    <t>59373777</t>
  </si>
  <si>
    <t>deska schodišťová nosná ŽB 166x297x1200mm</t>
  </si>
  <si>
    <t>59373770</t>
  </si>
  <si>
    <t>deska schodišťová nosná ŽB 166x297x1500mm</t>
  </si>
  <si>
    <t>59373771</t>
  </si>
  <si>
    <t>deska schodišťová nosná ŽB 166x297x2150mm</t>
  </si>
  <si>
    <t>59373772</t>
  </si>
  <si>
    <t>deska schodišťová nosná ŽB 166x400x2150mm</t>
  </si>
  <si>
    <t>59373780</t>
  </si>
  <si>
    <t>deska schodišťová nosná ŽB 166x400x2500mm</t>
  </si>
  <si>
    <t>59373740</t>
  </si>
  <si>
    <t>deska schodišťová nosná ŽB 166x400x1850mm</t>
  </si>
  <si>
    <t>59373741</t>
  </si>
  <si>
    <t>deska schodišťová nosná ŽB 166x297x2050mm</t>
  </si>
  <si>
    <t>Úpravy povrchů, podlahy a osazování výplní</t>
  </si>
  <si>
    <t>624631212</t>
  </si>
  <si>
    <t>Tmelení akrylátovým tmelem spár prefabrikovaných dílců š do 20 mm včetně penetrace</t>
  </si>
  <si>
    <t>2,5+1,4+3,133+2,6+2+1,5+2,81+2+2+3,3+2,7+2,5</t>
  </si>
  <si>
    <t>628613611</t>
  </si>
  <si>
    <t>Žárové zinkování ponorem dílů ocelových konstrukcí hmotnosti do 100 kg</t>
  </si>
  <si>
    <t>902767789</t>
  </si>
  <si>
    <t>953312112</t>
  </si>
  <si>
    <t>Vložky do svislých dilatačních spár z fasádních polystyrénových desek tl 20 mm</t>
  </si>
  <si>
    <t>2,5*0,3</t>
  </si>
  <si>
    <t>1,4*0,3*3</t>
  </si>
  <si>
    <t>3,133*0,4</t>
  </si>
  <si>
    <t>2,6*0,4</t>
  </si>
  <si>
    <t>2*0,4</t>
  </si>
  <si>
    <t>1,5*0,4</t>
  </si>
  <si>
    <t>2,81*0,4</t>
  </si>
  <si>
    <t>2*0,4*2</t>
  </si>
  <si>
    <t>3,3*0,4</t>
  </si>
  <si>
    <t>2,7*0,4</t>
  </si>
  <si>
    <t>2,5*0,4</t>
  </si>
  <si>
    <t>998152111</t>
  </si>
  <si>
    <t>Přesun hmot pro montované zdi a valy v do 12 m</t>
  </si>
  <si>
    <t>711491273</t>
  </si>
  <si>
    <t>Provedení izolace proti tlakové vodě svislé z nopové folie</t>
  </si>
  <si>
    <t>5,86*4</t>
  </si>
  <si>
    <t>4,7*4</t>
  </si>
  <si>
    <t>5,98*3,2</t>
  </si>
  <si>
    <t>5,98*2,5</t>
  </si>
  <si>
    <t>5,98*2</t>
  </si>
  <si>
    <t>2,8*1,5</t>
  </si>
  <si>
    <t>3,7*1,5</t>
  </si>
  <si>
    <t>4,5*3,5</t>
  </si>
  <si>
    <t>11*2,9</t>
  </si>
  <si>
    <t>4,2*2,2</t>
  </si>
  <si>
    <t>5,4*2,5</t>
  </si>
  <si>
    <t>10,5*2</t>
  </si>
  <si>
    <t>10,2*2</t>
  </si>
  <si>
    <t>15,4*1,5</t>
  </si>
  <si>
    <t>10,2*1,5</t>
  </si>
  <si>
    <t>28323005</t>
  </si>
  <si>
    <t>fólie drenážní nopová v 8mm tl 0,5mm š 2,0m</t>
  </si>
  <si>
    <t>248,226*1,2</t>
  </si>
  <si>
    <t>998711201</t>
  </si>
  <si>
    <t>Přesun hmot procentní pro izolace proti vodě, vlhkosti a plynům v objektech v do 6 m</t>
  </si>
  <si>
    <t>%</t>
  </si>
  <si>
    <t>762</t>
  </si>
  <si>
    <t>Konstrukce tesařské</t>
  </si>
  <si>
    <t>762083122</t>
  </si>
  <si>
    <t>Impregnace řeziva proti dřevokaznému hmyzu, houbám a plísním máčením třída ohrožení 3 a 4</t>
  </si>
  <si>
    <t>-423887377</t>
  </si>
  <si>
    <t>762136115R</t>
  </si>
  <si>
    <t>Montáž bednění stěn a střech z hoblovaných latí s mezerami do 100 mm na kovovou kci</t>
  </si>
  <si>
    <t>1676584605</t>
  </si>
  <si>
    <t>IO 02-04</t>
  </si>
  <si>
    <t>(((1,902+1,767)/2)*10,56)+((1,753+1,512)/2*1,6)</t>
  </si>
  <si>
    <t>IO 02-05</t>
  </si>
  <si>
    <t>((1,423+2,077)/2)*4,96</t>
  </si>
  <si>
    <t>IO 02-07</t>
  </si>
  <si>
    <t>((1,2+1,6)/2)*2,56</t>
  </si>
  <si>
    <t>60514108R</t>
  </si>
  <si>
    <t>řezivo jehličnaté lať hoblovaná pevnostní třída S10-13 průřez 40x60mm</t>
  </si>
  <si>
    <t>-1787399215</t>
  </si>
  <si>
    <t>(((1,902+1,767)/2)*68*0,04*0,06*1,1)+((1,753+1,512)/2*12*0,04*0,06*1,1)</t>
  </si>
  <si>
    <t>((1,423+2,077)/2)*36*0,04*0,06*1,1</t>
  </si>
  <si>
    <t>((1,2+1,6)/2)*18*0,04*0,06*1,1</t>
  </si>
  <si>
    <t>762395000</t>
  </si>
  <si>
    <t>Spojovací prostředky krovů, bednění, laťování, nadstřešních konstrukcí</t>
  </si>
  <si>
    <t>2116791829</t>
  </si>
  <si>
    <t>998762101</t>
  </si>
  <si>
    <t>Přesun hmot tonážní pro kce tesařské v objektech v do 6 m</t>
  </si>
  <si>
    <t>-40479005</t>
  </si>
  <si>
    <t>767</t>
  </si>
  <si>
    <t>Konstrukce zámečnické</t>
  </si>
  <si>
    <t>767161117</t>
  </si>
  <si>
    <t>Montáž zábradlí rovného z trubek do zdi hm přes 30 do 45 kg</t>
  </si>
  <si>
    <t>2011822469</t>
  </si>
  <si>
    <t>(4,48+3,2+2,88)</t>
  </si>
  <si>
    <t>4,96</t>
  </si>
  <si>
    <t>2,56</t>
  </si>
  <si>
    <t>55342030</t>
  </si>
  <si>
    <t>zábradlí Pz, sloupky 60x40mm, výplň dřevěné latě, madlo L 75x50x5mm, PZN + povrchové úpravy nátěry</t>
  </si>
  <si>
    <t>-1135314690</t>
  </si>
  <si>
    <t>(4,48+3,2+2,88)*((1,902+1,767)/2)</t>
  </si>
  <si>
    <t>4,96*((1,423+2,077)/2)</t>
  </si>
  <si>
    <t>2,56*((1,3+1,6)/2)</t>
  </si>
  <si>
    <t>767163221</t>
  </si>
  <si>
    <t>Montáž přímého kovového zábradlí z dílců do betonu konstrukce na schodišti</t>
  </si>
  <si>
    <t>1232902708</t>
  </si>
  <si>
    <t>63126079R</t>
  </si>
  <si>
    <t>zábradlí kompozitní - madlo, výška 1,1m, madlo z trubek 42,4x4mm, krajní sloupky trubka 42,4x4mm, vni.sloupky 32mm, vše PZN, nátěr</t>
  </si>
  <si>
    <t>1676935118</t>
  </si>
  <si>
    <t>IO 02-51</t>
  </si>
  <si>
    <t>2*18,565</t>
  </si>
  <si>
    <t>IO 02-53</t>
  </si>
  <si>
    <t>1,45*2</t>
  </si>
  <si>
    <t>998767101</t>
  </si>
  <si>
    <t>Přesun hmot tonážní pro zámečnické konstrukce v objektech v do 6 m</t>
  </si>
  <si>
    <t>-472565192</t>
  </si>
  <si>
    <t>783</t>
  </si>
  <si>
    <t>Dokončovací práce - nátěry</t>
  </si>
  <si>
    <t>783218111</t>
  </si>
  <si>
    <t>Lazurovací dvojnásobný syntetický nátěr tesařských konstrukcí</t>
  </si>
  <si>
    <t>1784049492</t>
  </si>
  <si>
    <t>(((1,902+1,767)/2)*68)*((0,04+0,06)*2)+((1,753+1,512)/2*12)*((0,04+0,06)*2)</t>
  </si>
  <si>
    <t>(((1,423+2,077)/2)*36)*((0,04+0,06)*2)</t>
  </si>
  <si>
    <t>(((1,2+1,6)/2)*18)*((0,04+0,06)*2)</t>
  </si>
  <si>
    <t>783314101</t>
  </si>
  <si>
    <t>Základní jednonásobný syntetický nátěr zámečnických konstrukcí</t>
  </si>
  <si>
    <t>-1174835641</t>
  </si>
  <si>
    <t>jackel 60/20/3, váha 3,5 kg/m</t>
  </si>
  <si>
    <t>((1,48+3,2+2,88+1,6)*2)*((0,06+0,02)*2)</t>
  </si>
  <si>
    <t>(5,03*2)*((0,06+0,02)*2)</t>
  </si>
  <si>
    <t>(2,56*2)*((0,06+0,02)*2)</t>
  </si>
  <si>
    <t>trubka 26,9 váha 1,53 kg/m</t>
  </si>
  <si>
    <t>(5,03*2)*0,082</t>
  </si>
  <si>
    <t>úhelník 75/50/5, váha 5kg/m</t>
  </si>
  <si>
    <t>IO 02-4</t>
  </si>
  <si>
    <t>(10,765+1,6)*((0,075+0,05)*2)</t>
  </si>
  <si>
    <t>IO 02-5</t>
  </si>
  <si>
    <t>(4,96*5)*((0,075+0,05)*2)</t>
  </si>
  <si>
    <t>jackel 60*40*4, váha 5,34 kg/m</t>
  </si>
  <si>
    <t>((1,902*9)+1,512)*((0,06+0,04)*2)</t>
  </si>
  <si>
    <t>((2,077+1,423)/2*5)*((0,06+0,04)*2)</t>
  </si>
  <si>
    <t>(1,3+1,5+1,7)*((0,06+0,04)*2)</t>
  </si>
  <si>
    <t>783315101</t>
  </si>
  <si>
    <t>Mezinátěr jednonásobný syntetický standardní zámečnických konstrukcí</t>
  </si>
  <si>
    <t>-590626598</t>
  </si>
  <si>
    <t>783317101</t>
  </si>
  <si>
    <t>Krycí jednonásobný syntetický standardní nátěr zámečnických konstrukcí</t>
  </si>
  <si>
    <t>-489195714</t>
  </si>
  <si>
    <t>IO-03 - Dešťová kanalizace</t>
  </si>
  <si>
    <t>131251105</t>
  </si>
  <si>
    <t>Hloubení jam nezapažených v hornině třídy těžitelnosti I skupiny 3 objemu do 1000 m3 strojně</t>
  </si>
  <si>
    <t>617372364</t>
  </si>
  <si>
    <t>3*3*(2,2-0,6)*6</t>
  </si>
  <si>
    <t>2*2*(2,2-0,6)*12</t>
  </si>
  <si>
    <t>4,5*4,5*(3-0,6)</t>
  </si>
  <si>
    <t>2*(5,28+2)*(7,58+2)*(3-0,6)</t>
  </si>
  <si>
    <t>132251254</t>
  </si>
  <si>
    <t>Hloubení rýh nezapažených š do 2000 mm v hornině třídy těžitelnosti I skupiny 3 objem do 500 m3 strojně</t>
  </si>
  <si>
    <t>699456184</t>
  </si>
  <si>
    <t>(3,72+1,31+11,95+3,61+3,4+3,06+3,21+3,19+4,27+3,08+6,16+4,07+5,58+7,48+15,54+3,89+11,65+12,1+1,65+1,58)*0,8*(2,1-0,5)</t>
  </si>
  <si>
    <t>(10,26+3,26+2,98+9,41+48,01+6,01+47,94+47,90)*0,8*(2,1-0,5)</t>
  </si>
  <si>
    <t>(2,51+2,51+2)*0,8*(2,1-0,5)</t>
  </si>
  <si>
    <t>(6+11)*0,8*(2,1-0,5)*-1</t>
  </si>
  <si>
    <t>162451105</t>
  </si>
  <si>
    <t>Vodorovné přemístění přes 1 000 do 1500 m výkopku/sypaniny z horniny třídy těžitelnosti I skupiny 1 až 3</t>
  </si>
  <si>
    <t>829478134</t>
  </si>
  <si>
    <t>zpětné zásypy - na deponii a zpět</t>
  </si>
  <si>
    <t>720,018*2</t>
  </si>
  <si>
    <t>1440,036*0,6 'Přepočtené koeficientem množství</t>
  </si>
  <si>
    <t>167151111</t>
  </si>
  <si>
    <t>Nakládání výkopku z hornin třídy těžitelnosti I skupiny 1 až 3 přes 100 m3</t>
  </si>
  <si>
    <t>1808176016</t>
  </si>
  <si>
    <t>zpětné zásypy - nakládka na deponii</t>
  </si>
  <si>
    <t>720,018</t>
  </si>
  <si>
    <t>720,018*0,6 'Přepočtené koeficientem množství</t>
  </si>
  <si>
    <t>174152101</t>
  </si>
  <si>
    <t>Zásyp jam, šachet a rýh do 30 m3 sypaninou se zhutněním při překopech inženýrských sítí</t>
  </si>
  <si>
    <t>1056745519</t>
  </si>
  <si>
    <t>353,651+546,564</t>
  </si>
  <si>
    <t>6*3,14*1,2*1,2/4*2*-1</t>
  </si>
  <si>
    <t>12*3,14*0,6*0,6/4*2*-1</t>
  </si>
  <si>
    <t>2*4,08*6,38*2,34*-1</t>
  </si>
  <si>
    <t>(16,009+8,004+14,015)*-1</t>
  </si>
  <si>
    <t>175151101</t>
  </si>
  <si>
    <t>Obsypání potrubí strojně sypaninou bez prohození, uloženou do 3 m</t>
  </si>
  <si>
    <t>-1513772751</t>
  </si>
  <si>
    <t>(3,72+1,31+11,95+3,61+3,4+3,06+3,21+3,19+4,27+3,08+6,16+4,07+5,58+7,48+15,54+3,89+11,65+12,1+1,65+1,58)*0,8*(1,6-0,5)</t>
  </si>
  <si>
    <t>(10,26+3,26+2,98+9,41+48,01+6,01+47,94+47,9)*0,8*(1,6-0,5)</t>
  </si>
  <si>
    <t>(2,51+2,51+2)*0,8*(1,6-0,5)</t>
  </si>
  <si>
    <t>58331200</t>
  </si>
  <si>
    <t>štěrkopísek netříděný zásypový materiál</t>
  </si>
  <si>
    <t>1821492917</t>
  </si>
  <si>
    <t>258,096*2 'Přepočtené koeficientem množství</t>
  </si>
  <si>
    <t>212572111</t>
  </si>
  <si>
    <t>Lože pro trativody ze štěrkopísku tříděného</t>
  </si>
  <si>
    <t>213311113</t>
  </si>
  <si>
    <t>Polštáře zhutněné pod základy z kameniva drceného frakce 16 až 63 mm</t>
  </si>
  <si>
    <t>271572211</t>
  </si>
  <si>
    <t>Podsyp pod základové konstrukce se zhutněním z netříděného štěrkopísku</t>
  </si>
  <si>
    <t>386130104</t>
  </si>
  <si>
    <t>Montáž odlučovače ropných látek polyetylenového průtoku 20 l/s</t>
  </si>
  <si>
    <t>56241510</t>
  </si>
  <si>
    <t>odlučovač ropných látek plastový, PP, průtok max 20 l/s, plocha do 1000 m2, 2 poklopy do 15t</t>
  </si>
  <si>
    <t>386130104.1</t>
  </si>
  <si>
    <t>Montáž retenční nádrže skládané bet. prefa objemu 61 m3</t>
  </si>
  <si>
    <t>56241510.1</t>
  </si>
  <si>
    <t>koncový díl bet. prefa tl. stěny 140mm, délka 950, šířka 3800, výška 1930 mm</t>
  </si>
  <si>
    <t>2+2</t>
  </si>
  <si>
    <t>56241510.1.1</t>
  </si>
  <si>
    <t>průběžný díl bet. prefa tl. stěny 140mm, délka 2100, šířka 3800, výška 1930 mm</t>
  </si>
  <si>
    <t>56241510.1.2</t>
  </si>
  <si>
    <t>zákrytová deska bet. Prefa, délka 2100, šířka 4000, výška 250 mm</t>
  </si>
  <si>
    <t>56241510.1.3</t>
  </si>
  <si>
    <t>zákrytová deska s otvorem DN1000mm bet. Prefa, délka 2100, šířka 4000, výška 250 mm</t>
  </si>
  <si>
    <t>1+1</t>
  </si>
  <si>
    <t>871263121</t>
  </si>
  <si>
    <t>Montáž kanalizačního potrubí z PVC těsněné gumovým kroužkem otevřený výkop sklon do 20 % DN 110</t>
  </si>
  <si>
    <t>28611116</t>
  </si>
  <si>
    <t>trubka kanalizační PVC DN 110x5000 mm SN4</t>
  </si>
  <si>
    <t>871313121</t>
  </si>
  <si>
    <t>Montáž kanalizačního potrubí z PVC těsněné gumovým kroužkem otevřený výkop sklon do 20 % DN 160</t>
  </si>
  <si>
    <t>3,72+1,31+11,95+3,61+3,4+3,06+3,21+3,19+4,27+3,08+6,16+4,07+5,58+7,48+15,54+3,89+11,65+12,1+1,65+1,58</t>
  </si>
  <si>
    <t>28611166</t>
  </si>
  <si>
    <t>trubka kanalizační PVC DN 160x5000 mm SN 8</t>
  </si>
  <si>
    <t>(3,72+1,31+11,95+3,61+3,4+3,06+3,21+3,19+4,27+3,08+6,16+4,07+5,58+7,48+15,54+3,89+11,65+12,1+1,65+1,58)*1,05</t>
  </si>
  <si>
    <t>871353121</t>
  </si>
  <si>
    <t>Montáž kanalizačního potrubí z PVC těsněné gumovým kroužkem otevřený výkop sklon do 20 % DN 200</t>
  </si>
  <si>
    <t>10,26+3,26+2,98+9,41+48,01+6,01+47,94+47,90</t>
  </si>
  <si>
    <t>28611169</t>
  </si>
  <si>
    <t>trubka kanalizační PVC DN 200x5000 mm SN 8</t>
  </si>
  <si>
    <t>(10,26+3,26+2,98+9,41+48,01+6,01+47,94+47,90)*1,05</t>
  </si>
  <si>
    <t>871363121</t>
  </si>
  <si>
    <t>Montáž kanalizačního potrubí z PVC těsněné gumovým kroužkem otevřený výkop sklon do 20 % DN 250</t>
  </si>
  <si>
    <t>28611154</t>
  </si>
  <si>
    <t>trubka kanalizační PVC DN 250x5000 mm SN8</t>
  </si>
  <si>
    <t>(2,51+2,51)*1,05</t>
  </si>
  <si>
    <t>877265271</t>
  </si>
  <si>
    <t>Montáž lapače střešních splavenin z tvrdého PVC-systém KG DN 110</t>
  </si>
  <si>
    <t>-1500222663</t>
  </si>
  <si>
    <t>-1827151097</t>
  </si>
  <si>
    <t>28341110</t>
  </si>
  <si>
    <t>lapače střešních splavenin okapová vpusť s klapkou+inspekční poklop z PP</t>
  </si>
  <si>
    <t>-2028415970</t>
  </si>
  <si>
    <t>877315221</t>
  </si>
  <si>
    <t>Montáž tvarovek z tvrdého PVC-systém KG nebo z polypropylenu-systém KG 2000 dvouosé DN 160</t>
  </si>
  <si>
    <t>818120091</t>
  </si>
  <si>
    <t>28611916</t>
  </si>
  <si>
    <t>odbočka kanalizační plastová s hrdlem KG 160/160/45°</t>
  </si>
  <si>
    <t>-207042338</t>
  </si>
  <si>
    <t>877375121.1</t>
  </si>
  <si>
    <t>Výřez a montáž tvarovek odbočných na potrubí z kanalizačních trub z PVC DN 200</t>
  </si>
  <si>
    <t>28612244</t>
  </si>
  <si>
    <t>přesuvka kanalizační plastová PVC KG DN 200 SN12/16</t>
  </si>
  <si>
    <t>-1791832438</t>
  </si>
  <si>
    <t>894414111.2</t>
  </si>
  <si>
    <t>Montáž tvarovek z tvrdého PVC-systém KG nebo z polypropylenu-systém KG 2000 dvouosé DN 200</t>
  </si>
  <si>
    <t>3+3+4+3</t>
  </si>
  <si>
    <t>28611404.2</t>
  </si>
  <si>
    <t>odbočka kanalizační plastová s hrdlem KG 200/150/45°</t>
  </si>
  <si>
    <t>877315211</t>
  </si>
  <si>
    <t>Montáž tvarovek z tvrdého PVC-systém KG nebo z polypropylenu-systém KG 2000 jednoosé DN 160</t>
  </si>
  <si>
    <t>3+3+4+3+20</t>
  </si>
  <si>
    <t>28611404</t>
  </si>
  <si>
    <t>koleno kanalizační plastové PVC KG DN 160/45° SN8</t>
  </si>
  <si>
    <t>894414111</t>
  </si>
  <si>
    <t>Osazení železobetonových dílců pro šachty skruží základových (dno)</t>
  </si>
  <si>
    <t>59224337</t>
  </si>
  <si>
    <t>dno betonové šachty kanalizační přímé 100x60x40 cm</t>
  </si>
  <si>
    <t>894411311</t>
  </si>
  <si>
    <t>Osazení železobetonových dílců pro šachty skruží rovných</t>
  </si>
  <si>
    <t>2+1+2+2</t>
  </si>
  <si>
    <t>59224051</t>
  </si>
  <si>
    <t>skruž pro kanalizační šachty se zabudovanými stupadly 100 x 50 x 12 cm</t>
  </si>
  <si>
    <t>59224050</t>
  </si>
  <si>
    <t>skruž pro kanalizační šachty se zabudovanými stupadly 100 x 25 x 12 cm</t>
  </si>
  <si>
    <t>59224052</t>
  </si>
  <si>
    <t>skruž pro kanalizační šachty se zabudovanými stupadly 100 x 100 x 12 cm</t>
  </si>
  <si>
    <t>894412411</t>
  </si>
  <si>
    <t>Osazení železobetonových dílců pro šachty skruží přechodových</t>
  </si>
  <si>
    <t>6+3</t>
  </si>
  <si>
    <t>59224120</t>
  </si>
  <si>
    <t>skruž betonová přechodová 62,5/100x60x9cm, stupadla poplastovaná</t>
  </si>
  <si>
    <t>-924813262</t>
  </si>
  <si>
    <t>59224010</t>
  </si>
  <si>
    <t>prstenec šachtový vyrovnávací betonový 625x100x40mm</t>
  </si>
  <si>
    <t>82</t>
  </si>
  <si>
    <t>59224011</t>
  </si>
  <si>
    <t>prstenec šachtový vyrovnávací betonový 625x100x60mm</t>
  </si>
  <si>
    <t>84</t>
  </si>
  <si>
    <t>59224186</t>
  </si>
  <si>
    <t>prstenec šachtový vyrovnávací betonový 625x120x80mm</t>
  </si>
  <si>
    <t>2+1</t>
  </si>
  <si>
    <t>59224187</t>
  </si>
  <si>
    <t>prstenec šachtový vyrovnávací betonový 625x120x100mm</t>
  </si>
  <si>
    <t>899104112</t>
  </si>
  <si>
    <t>Osazení poklopů litinových nebo ocelových včetně rámů pro třídu zatížení D400, E600</t>
  </si>
  <si>
    <t>90</t>
  </si>
  <si>
    <t>28661935</t>
  </si>
  <si>
    <t>poklop šachtový litinový dno DN 600 pro třídu zatížení D400</t>
  </si>
  <si>
    <t>894811155</t>
  </si>
  <si>
    <t>Revizní šachta z PVC typ přímý, DN 600/200 tlak 12,5 t hl od 1910 do 2280 mm</t>
  </si>
  <si>
    <t>94</t>
  </si>
  <si>
    <t>899103112</t>
  </si>
  <si>
    <t>Osazení poklopů litinových nebo ocelových včetně rámů pro třídu zatížení B125, C250</t>
  </si>
  <si>
    <t>28661933</t>
  </si>
  <si>
    <t>poklop šachtový litinový dno DN 600 pro třídu zatížení B125</t>
  </si>
  <si>
    <t>98</t>
  </si>
  <si>
    <t>895941111</t>
  </si>
  <si>
    <t>Zřízení vpusti kanalizační uliční z betonových dílců typ UV-50 normální</t>
  </si>
  <si>
    <t>100</t>
  </si>
  <si>
    <t>59223852</t>
  </si>
  <si>
    <t>dno betonové pro uliční vpusť s kalovou prohlubní 45x30x5 cm</t>
  </si>
  <si>
    <t>59223850</t>
  </si>
  <si>
    <t>dno betonové pro uliční vpusť s výtokovým otvorem 45x33x5 cm</t>
  </si>
  <si>
    <t>59223854</t>
  </si>
  <si>
    <t>skruž betonová pro uliční vpusť s výtokovým otvorem PVC, 45x35x5 cm</t>
  </si>
  <si>
    <t>59223864</t>
  </si>
  <si>
    <t>prstenec betonový pro uliční vpusť vyrovnávací 39 x 6 x 13 cm</t>
  </si>
  <si>
    <t>56241494</t>
  </si>
  <si>
    <t>horní díl vpusti zátěž A15-D400 kN pro žlaby z PE š 300mm</t>
  </si>
  <si>
    <t>59223858</t>
  </si>
  <si>
    <t>skruž betonová pro uliční vpusť horní 45 x 57 x 5 cm</t>
  </si>
  <si>
    <t>28661816</t>
  </si>
  <si>
    <t>koš kalový pro silniční vpusť 315mm</t>
  </si>
  <si>
    <t>55242330</t>
  </si>
  <si>
    <t xml:space="preserve">mříž D 400 -  konkávní 600x600 4-stranný rám</t>
  </si>
  <si>
    <t>899620161</t>
  </si>
  <si>
    <t>Obetonování plastové šachty z polypropylenu betonem prostým tř. C 30/37 otevřený výkop</t>
  </si>
  <si>
    <t>2,75</t>
  </si>
  <si>
    <t>935113111</t>
  </si>
  <si>
    <t>Osazení odvodňovacího polymerbetonového žlabu s krycím roštem šířky do 200 mm</t>
  </si>
  <si>
    <t>120</t>
  </si>
  <si>
    <t>56241027</t>
  </si>
  <si>
    <t>žlab PE vyztužený skelnými vlákny zátěž A15-D400 kN světlá š 200mm</t>
  </si>
  <si>
    <t>56241034</t>
  </si>
  <si>
    <t>rošt mřížkový D400 Pz dl 1m oka 30/20 pro žlab PE š 200mm</t>
  </si>
  <si>
    <t>998271201</t>
  </si>
  <si>
    <t>Přesun hmot pro kanalizace hloubené zděné otevřený výkop</t>
  </si>
  <si>
    <t>IO-06 - Optická síť</t>
  </si>
  <si>
    <t xml:space="preserve">    M - Práce a dodávky M</t>
  </si>
  <si>
    <t xml:space="preserve">      22-M - Montáže technologických zařízení pro dopravní stavby</t>
  </si>
  <si>
    <t xml:space="preserve">      46-M - Zemní práce při extr.mont.pracích</t>
  </si>
  <si>
    <t xml:space="preserve">      OST - Ostatní</t>
  </si>
  <si>
    <t>Práce a dodávky M</t>
  </si>
  <si>
    <t>22-M</t>
  </si>
  <si>
    <t>Montáže technologických zařízení pro dopravní stavby</t>
  </si>
  <si>
    <t>220182029</t>
  </si>
  <si>
    <t>Montáž plastové komory na spojkování optického kabelu</t>
  </si>
  <si>
    <t>IP-13.2.1</t>
  </si>
  <si>
    <t>kabelová komora SGLB 1230 s víkem; (a=845; b=425; v=610)</t>
  </si>
  <si>
    <t>256</t>
  </si>
  <si>
    <t>220182022</t>
  </si>
  <si>
    <t>Uložení HDPE trubky pro optický kabel do výkopu bez zřízení lože a bez krytí</t>
  </si>
  <si>
    <t>220182021</t>
  </si>
  <si>
    <t>Uložení HDPE trubky do výkopu včetně fixace</t>
  </si>
  <si>
    <t>220182001</t>
  </si>
  <si>
    <t>Zatažení 1 až 3 trubky HDPE do otvoru kabelovodu</t>
  </si>
  <si>
    <t>345713500</t>
  </si>
  <si>
    <t>trubka elektroinstalační ohebná Kopoflex, HDPE+LDPE KF 09040</t>
  </si>
  <si>
    <t>220182026</t>
  </si>
  <si>
    <t>Montáž spojky bez svařování na HDPE trubce rovné nebo redukční</t>
  </si>
  <si>
    <t>IP-13.2.2</t>
  </si>
  <si>
    <t>spojka HDPE 05040</t>
  </si>
  <si>
    <t>220182027</t>
  </si>
  <si>
    <t>Montáž koncovky nebo záslepky bez svařování na HDPE trubku</t>
  </si>
  <si>
    <t>IP-13.2.3</t>
  </si>
  <si>
    <t>koncovka HDPE 05041 bez ventilku</t>
  </si>
  <si>
    <t>IP-13.2.4</t>
  </si>
  <si>
    <t>koncovka HDPE 05042 s ventilkem</t>
  </si>
  <si>
    <t>220182002</t>
  </si>
  <si>
    <t>Zatažení ochranné trubky HDPE do chráničky 110 mm</t>
  </si>
  <si>
    <t>741110313</t>
  </si>
  <si>
    <t>Montáž trubka ochranná do krabic plastová tuhá D přes 90 do 133 mm uložená volně</t>
  </si>
  <si>
    <t>34571355</t>
  </si>
  <si>
    <t>trubka elektroinstalační ohebná dvouplášťová korugovaná D 94/110 mm, HDPE+LDPE</t>
  </si>
  <si>
    <t>741120201</t>
  </si>
  <si>
    <t>Montáž vodič Cu izolovaný plný a laněný s PVC pláštěm žíla 1,5-16 mm2 volně (CY, CHAH-R(V))</t>
  </si>
  <si>
    <t>34140840</t>
  </si>
  <si>
    <t>vodič izolovaný s Cu jádrem 1,50mm2</t>
  </si>
  <si>
    <t>460520173</t>
  </si>
  <si>
    <t>Montáž trubek ochranných plastových ohebných do 90 mm uložených do rýhy</t>
  </si>
  <si>
    <t>34571354</t>
  </si>
  <si>
    <t>trubka elektroinstalační ohebná dvouplášťová korugovaná D 75/90 mm, HDPE+LDPE</t>
  </si>
  <si>
    <t>46-M</t>
  </si>
  <si>
    <t>Zemní práce při extr.mont.pracích</t>
  </si>
  <si>
    <t>IP-013</t>
  </si>
  <si>
    <t>Vytýčení pozice nové kabelové skříně</t>
  </si>
  <si>
    <t>460070203</t>
  </si>
  <si>
    <t>Hloubení nezapažených jam pro základy telefonních objektů ručně v hornině tř 3</t>
  </si>
  <si>
    <t>460080013</t>
  </si>
  <si>
    <t>Základové konstrukce z monolitického betonu C 12/15 bez bednění</t>
  </si>
  <si>
    <t>IP-014</t>
  </si>
  <si>
    <t>Vytýčení trasy optického vedení</t>
  </si>
  <si>
    <t>460150263</t>
  </si>
  <si>
    <t>Hloubení kabelových zapažených i nezapažených rýh ručně š 50 cm, hl 80 cm, v hornině tř 3</t>
  </si>
  <si>
    <t>460150153</t>
  </si>
  <si>
    <t>Hloubení kabelových zapažených i nezapažených rýh ručně š 35 cm, hl 70 cm, v hornině tř 3</t>
  </si>
  <si>
    <t>460150123</t>
  </si>
  <si>
    <t>Hloubení kabelových zapažených i nezapažených rýh ručně š 35 cm, hl 40 cm, v hornině tř 3</t>
  </si>
  <si>
    <t>460080012</t>
  </si>
  <si>
    <t>Základové konstrukce z monolitického betonu C 8/10 bez bednění</t>
  </si>
  <si>
    <t>IP-010</t>
  </si>
  <si>
    <t>výstražná fólie do výkopu oranžová</t>
  </si>
  <si>
    <t>460421171</t>
  </si>
  <si>
    <t>Lože kabelů z písku nebo štěrkopísku tl 10 cm nad kabel, kryté plastovou deskou, š lože do 25 cm</t>
  </si>
  <si>
    <t>34575103</t>
  </si>
  <si>
    <t>deska kabelová krycí PVC červená, 200x7x2 mm</t>
  </si>
  <si>
    <t>460560253</t>
  </si>
  <si>
    <t>Zásyp rýh ručně šířky 50 cm, hloubky 70 cm, z horniny třídy 3</t>
  </si>
  <si>
    <t>460560133</t>
  </si>
  <si>
    <t>Zásyp rýh ručně šířky 35 cm, hloubky 50 cm, z horniny třídy 3</t>
  </si>
  <si>
    <t>460560103</t>
  </si>
  <si>
    <t>Zásyp rýh ručně šířky 35 cm, hloubky 20 cm, z horniny třídy 3</t>
  </si>
  <si>
    <t>460600061</t>
  </si>
  <si>
    <t>Odvoz suti a vybouraných hmot do 1 km</t>
  </si>
  <si>
    <t>460600071</t>
  </si>
  <si>
    <t>Příplatek k odvozu suti a vybouraných hmot za každý další 1 km</t>
  </si>
  <si>
    <t>1869971959</t>
  </si>
  <si>
    <t>OST</t>
  </si>
  <si>
    <t>Ostatní</t>
  </si>
  <si>
    <t>013254000</t>
  </si>
  <si>
    <t>Dokumentace skutečného provedení stavby</t>
  </si>
  <si>
    <t>262144</t>
  </si>
  <si>
    <t>065002000</t>
  </si>
  <si>
    <t>Mimostaveništní doprava materiálů</t>
  </si>
  <si>
    <t>IP-020.2</t>
  </si>
  <si>
    <t>Drobný materiál</t>
  </si>
  <si>
    <t>220182023</t>
  </si>
  <si>
    <t>Kontrola tlakutěsnosti HDPE trubky od 1m do 2000 m</t>
  </si>
  <si>
    <t>HZS2222</t>
  </si>
  <si>
    <t>Hodinová zúčtovací sazba elektrikář odborný</t>
  </si>
  <si>
    <t>hod</t>
  </si>
  <si>
    <t>SO-01-1 - Drobná architektura - pergola</t>
  </si>
  <si>
    <t>131213701</t>
  </si>
  <si>
    <t>Hloubení nezapažených jam v soudržných horninách třídy těžitelnosti I skupiny 3 ručně</t>
  </si>
  <si>
    <t>-63950670</t>
  </si>
  <si>
    <t>jámy pro patky</t>
  </si>
  <si>
    <t>(0,6*0,6*1,6*3)</t>
  </si>
  <si>
    <t>-142733876</t>
  </si>
  <si>
    <t>1,728</t>
  </si>
  <si>
    <t>-1032490345</t>
  </si>
  <si>
    <t>1,728*12</t>
  </si>
  <si>
    <t>275313711</t>
  </si>
  <si>
    <t>Základové patky z betonu tř. C 20/25</t>
  </si>
  <si>
    <t>638189447</t>
  </si>
  <si>
    <t>patky</t>
  </si>
  <si>
    <t>1926929608</t>
  </si>
  <si>
    <t>949101111</t>
  </si>
  <si>
    <t>Lešení pomocné pro objekty pozemních staveb s lešeňovou podlahou v do 1,9 m zatížení do 150 kg/m2</t>
  </si>
  <si>
    <t>1124612923</t>
  </si>
  <si>
    <t>15*3</t>
  </si>
  <si>
    <t>312551264</t>
  </si>
  <si>
    <t>1,728*1,9</t>
  </si>
  <si>
    <t>-599067979</t>
  </si>
  <si>
    <t>-514203600</t>
  </si>
  <si>
    <t>(15,36*3)+(15,36*2,52)+(3*2,52*2)</t>
  </si>
  <si>
    <t>-1486627726</t>
  </si>
  <si>
    <t>((25*3)+(20*2,52*2)+(25*2,52))*(0,06*0,04*1,1)</t>
  </si>
  <si>
    <t>1549145560</t>
  </si>
  <si>
    <t>-96621008</t>
  </si>
  <si>
    <t>767995113</t>
  </si>
  <si>
    <t>Montáž atypických zámečnických konstrukcí hm přes 10 do 20 kg</t>
  </si>
  <si>
    <t>-1184538998</t>
  </si>
  <si>
    <t>((15,36*4)+(3*5)+(3+15,36+3))*10,5</t>
  </si>
  <si>
    <t>2,85*10*11,38</t>
  </si>
  <si>
    <t>14550433</t>
  </si>
  <si>
    <t>profil ocelový svařovaný jakost S235 průřez obdelníkový 120x60x4mm</t>
  </si>
  <si>
    <t>-1499163485</t>
  </si>
  <si>
    <t>((15,36*4)+(3*5)+(3+15,36+3))*0,0105*1,1</t>
  </si>
  <si>
    <t>14550436</t>
  </si>
  <si>
    <t>profil ocelový svařovaný jakost S235 průřez obdelníkový 120x80x4mm</t>
  </si>
  <si>
    <t>-207568606</t>
  </si>
  <si>
    <t>2,85*10*0,01138*1,1</t>
  </si>
  <si>
    <t>54879089R</t>
  </si>
  <si>
    <t>Kotevní prvky a spojovací prostředky</t>
  </si>
  <si>
    <t>933029557</t>
  </si>
  <si>
    <t>-1950800455</t>
  </si>
  <si>
    <t>923749770</t>
  </si>
  <si>
    <t>((25*3)+(20*2,52*2)+(25*2,52))*((0,06+0,04)*2)</t>
  </si>
  <si>
    <t>-2057537851</t>
  </si>
  <si>
    <t>((15,36*4)+(3*5)+(3+15,36+3))*((0,12+0,06)*2)</t>
  </si>
  <si>
    <t>(2,85*10)*((0,12+0,08)*2)</t>
  </si>
  <si>
    <t>811005797</t>
  </si>
  <si>
    <t>348699370</t>
  </si>
  <si>
    <t>SO-01-2 - Drobná architektura - oplocení kontejnerů</t>
  </si>
  <si>
    <t>-672076082</t>
  </si>
  <si>
    <t>pro patky</t>
  </si>
  <si>
    <t>(0,4*0,4*0,85*8)</t>
  </si>
  <si>
    <t>-358479915</t>
  </si>
  <si>
    <t>2096805472</t>
  </si>
  <si>
    <t>1,088*12</t>
  </si>
  <si>
    <t>-1904577356</t>
  </si>
  <si>
    <t>338171111</t>
  </si>
  <si>
    <t>Osazování sloupků a vzpěr plotových ocelových v do 2,00 m se zalitím MC</t>
  </si>
  <si>
    <t>237971929</t>
  </si>
  <si>
    <t>28611143</t>
  </si>
  <si>
    <t>trubka kanalizační PVC DN 315x1000mm SN4</t>
  </si>
  <si>
    <t>-209781513</t>
  </si>
  <si>
    <t>8*0,7</t>
  </si>
  <si>
    <t>1798645719</t>
  </si>
  <si>
    <t>1178996152</t>
  </si>
  <si>
    <t>1,088*1,9</t>
  </si>
  <si>
    <t>2108799142</t>
  </si>
  <si>
    <t>-1813838744</t>
  </si>
  <si>
    <t>(3,36*1,616)+(4,16*1,777)+(10,012*1,752)</t>
  </si>
  <si>
    <t>-1799767873</t>
  </si>
  <si>
    <t>((22*1,616)+(27*1,777)+(59*1,752))*0,04*0,06*1,1</t>
  </si>
  <si>
    <t>514685151</t>
  </si>
  <si>
    <t>1760837981</t>
  </si>
  <si>
    <t>767995112</t>
  </si>
  <si>
    <t>Montáž atypických zámečnických konstrukcí hm přes 5 do 10 kg</t>
  </si>
  <si>
    <t>-1820001132</t>
  </si>
  <si>
    <t>úhelník 75/50/5</t>
  </si>
  <si>
    <t>(9,44+4,16+3,36)*5</t>
  </si>
  <si>
    <t>jackel 60*40*4</t>
  </si>
  <si>
    <t>(2,6*15*5,34)</t>
  </si>
  <si>
    <t>jackel 60/20/3</t>
  </si>
  <si>
    <t>(9,44*2*3,5)</t>
  </si>
  <si>
    <t>jackel 60/30/4</t>
  </si>
  <si>
    <t>(3,36+4,18)*4,95</t>
  </si>
  <si>
    <t>14550411</t>
  </si>
  <si>
    <t>profil ocelový svařovaný jakost S235 průřez obdelníkový 60x20x3mm</t>
  </si>
  <si>
    <t>-1338372915</t>
  </si>
  <si>
    <t>(9,44*2*3,5)/1000*1,1</t>
  </si>
  <si>
    <t>14550333</t>
  </si>
  <si>
    <t>profil ocelový svařovaný jakost S235 průřez obdelníkový 60x30x4mm</t>
  </si>
  <si>
    <t>185407135</t>
  </si>
  <si>
    <t>(3,36+4,18)*4,95/1000*1,1</t>
  </si>
  <si>
    <t>13010510</t>
  </si>
  <si>
    <t>úhelník ocelový nerovnostranný jakost S235JR (11 375) 75x50x5mm</t>
  </si>
  <si>
    <t>139236357</t>
  </si>
  <si>
    <t>(9,44+4,16+3,36)*5/1000*1,1</t>
  </si>
  <si>
    <t>14550334</t>
  </si>
  <si>
    <t>profil ocelový svařovaný jakost S235 průřez obdelníkový 60x40x4mm</t>
  </si>
  <si>
    <t>66046337</t>
  </si>
  <si>
    <t>(2,6*15*5,34)/1000*1,1</t>
  </si>
  <si>
    <t>466540596</t>
  </si>
  <si>
    <t>-52648738</t>
  </si>
  <si>
    <t>-1972474165</t>
  </si>
  <si>
    <t>((22*1,616)+(27*1,777)+(59*1,752))*((0,04+0,06)*2)</t>
  </si>
  <si>
    <t>-1689054301</t>
  </si>
  <si>
    <t>(9,44+4,16+3,36)*((0,075+0,05)*2)</t>
  </si>
  <si>
    <t>(2,6*15)*((0,06+0,04)*2)</t>
  </si>
  <si>
    <t>(9,44*2)*((0,06+0,02)*2)</t>
  </si>
  <si>
    <t>(3,36+4,18)*((0,06+0,03)*2)</t>
  </si>
  <si>
    <t>-778719379</t>
  </si>
  <si>
    <t>1322715971</t>
  </si>
  <si>
    <t>SO-01-3 - Drobná architektura - laťové oplocení treláž</t>
  </si>
  <si>
    <t>-1329528366</t>
  </si>
  <si>
    <t>-1713534002</t>
  </si>
  <si>
    <t>8*2</t>
  </si>
  <si>
    <t>141569074</t>
  </si>
  <si>
    <t>-2001005156</t>
  </si>
  <si>
    <t>((1,6*8)+1,28+1,44+0,64)*2,6</t>
  </si>
  <si>
    <t>1632919617</t>
  </si>
  <si>
    <t>115*2,6*0,04*0,06*1,1</t>
  </si>
  <si>
    <t>494862599</t>
  </si>
  <si>
    <t>-1721611838</t>
  </si>
  <si>
    <t>-144202150</t>
  </si>
  <si>
    <t>(1,7+1,9+1,7+2+2,2+2,4+2,7+2,9+3,2+3,3+3,5)*5,34</t>
  </si>
  <si>
    <t>((1,6*2*2)+(1,6*3*2)+(1,6*4*4)+(1,28*4)+(1,44*4)+(0,64*4))*5,34</t>
  </si>
  <si>
    <t>-981161018</t>
  </si>
  <si>
    <t>(1,7+1,9+1,7+2+2,2+2,4+2,7+2,9+3,2+3,3+3,5)*5,34/1000*1,1</t>
  </si>
  <si>
    <t>((1,6*2*2)+(1,6*3*2)+(1,6*4*4)+(1,28*4)+(1,44*4)+(0,64*4))*5,34/1000*1,1</t>
  </si>
  <si>
    <t>196767107</t>
  </si>
  <si>
    <t>-518549908</t>
  </si>
  <si>
    <t>-127145749</t>
  </si>
  <si>
    <t>(115*2,6)*((0,04+0,06)*2)</t>
  </si>
  <si>
    <t>-394907368</t>
  </si>
  <si>
    <t>(1,7+1,9+1,7+2+2,2+2,4+2,7+2,9+3,2+3,3+3,5)*((0,06+0,04)*2)</t>
  </si>
  <si>
    <t>((1,6*2*2)+(1,6*3*2)+(1,6*4*4)+(1,28*4)+(1,44*4)+(0,64*4))*((0,06+0,04)*2)</t>
  </si>
  <si>
    <t>-1102138358</t>
  </si>
  <si>
    <t>735952992</t>
  </si>
  <si>
    <t>SO-02 - Sadové úpravy</t>
  </si>
  <si>
    <t>1 - Zemní práce</t>
  </si>
  <si>
    <t>111212215</t>
  </si>
  <si>
    <t>Odstranění nevhodných dřevin průměru kmene do 100 mm výšky do 1 m s odstraněním pařezu přes 100 do 500 m2 v rovině nebo na svahu do 1:5</t>
  </si>
  <si>
    <t>709551388</t>
  </si>
  <si>
    <t>"5 ks" 5</t>
  </si>
  <si>
    <t>112151311</t>
  </si>
  <si>
    <t>Pokácení stromu postupné bez spouštění částí kmene a koruny o průměru na řezné ploše pařezu přes 100 do 200 mm</t>
  </si>
  <si>
    <t>-299112500</t>
  </si>
  <si>
    <t>112151315</t>
  </si>
  <si>
    <t>Pokácení stromu postupné bez spouštění částí kmene a koruny o průměru na řezné ploše pařezu přes 500 do 600 mm</t>
  </si>
  <si>
    <t>239522358</t>
  </si>
  <si>
    <t>112251221</t>
  </si>
  <si>
    <t>Odstranění pařezu odfrézováním nebo odvrtáním hloubky přes 200 do 500 mm v rovině nebo na svahu do 1:5</t>
  </si>
  <si>
    <t>-1829056897</t>
  </si>
  <si>
    <t>184851523</t>
  </si>
  <si>
    <t>Řez stromů tvarovací hlavový s opakovaným intervalem řezu přes 2 do 5 let výšky nasazení hlavy přes 6 m</t>
  </si>
  <si>
    <t>-1702289227</t>
  </si>
  <si>
    <t>183101322</t>
  </si>
  <si>
    <t>Hloubení jamek pro vysazování rostlin v zemině tř.1 až 4 s výměnou půdy z 100% v rovině nebo na svahu do 1:5, objemu přes 1,00 do 2,00 m3</t>
  </si>
  <si>
    <t>809534922</t>
  </si>
  <si>
    <t>10321100</t>
  </si>
  <si>
    <t>zahradní substrát pro výsadbu VL</t>
  </si>
  <si>
    <t>527840460</t>
  </si>
  <si>
    <t>16*1,8 "Přepočtené koeficientem množství</t>
  </si>
  <si>
    <t>184102119</t>
  </si>
  <si>
    <t>Výsadba dřeviny s balem do předem vyhloubené jamky se zalitím v rovině nebo na svahu do 1:5, při průměru balu přes 1200 do 1400 mm</t>
  </si>
  <si>
    <t>-423546381</t>
  </si>
  <si>
    <t>026533R1</t>
  </si>
  <si>
    <t>Carpinus betulus "Fraxinus excelsior" (jasan ztepilý) 16/18 ZB</t>
  </si>
  <si>
    <t>-667701808</t>
  </si>
  <si>
    <t>026534R1</t>
  </si>
  <si>
    <t>Platanus acerifoli" (Platan javorolistý) 16/18 ZB</t>
  </si>
  <si>
    <t>-1012203856</t>
  </si>
  <si>
    <t>026502R1</t>
  </si>
  <si>
    <t>Corylus colurna (Líska obecná) 16/18 ZB</t>
  </si>
  <si>
    <t>-705063631</t>
  </si>
  <si>
    <t>026507R1</t>
  </si>
  <si>
    <t>Sorbus intermedia (Jeřáb prostřední) 16/18 ZB</t>
  </si>
  <si>
    <t>1609141428</t>
  </si>
  <si>
    <t>183211211R</t>
  </si>
  <si>
    <t>Založení štěrkového záhonu pro výsadbu trvalek v zemině tř. 1 až 4 v rovině nebo na svahu do 1:5 včetně sazenic</t>
  </si>
  <si>
    <t>417328384</t>
  </si>
  <si>
    <t>183211312</t>
  </si>
  <si>
    <t>Výsadba květin do připravené půdy se zalitím do připravené půdy, se zalitím trvalek prostokořenných</t>
  </si>
  <si>
    <t>-1689706922</t>
  </si>
  <si>
    <t>005726R1</t>
  </si>
  <si>
    <t>Akebia quinata ´Variegata´ (Akébie pětičetná)</t>
  </si>
  <si>
    <t>818161227</t>
  </si>
  <si>
    <t>005726R2</t>
  </si>
  <si>
    <t>Celastrus orbiculatus (Zimokeř okrouhlolistý)</t>
  </si>
  <si>
    <t>652516874</t>
  </si>
  <si>
    <t>005726R3</t>
  </si>
  <si>
    <t>Parthenocissus tricuspidata 'Diamond Mountains' (Přísavník trojcípý)</t>
  </si>
  <si>
    <t>-116782590</t>
  </si>
  <si>
    <t>5647600R1</t>
  </si>
  <si>
    <t>Podklad a kryt mlatové komunikace pro pěší</t>
  </si>
  <si>
    <t>885734088</t>
  </si>
  <si>
    <t>"prostor pergoly" 16,00*3,50</t>
  </si>
  <si>
    <t>5647600R2</t>
  </si>
  <si>
    <t>D+M Vyvýšené záhony</t>
  </si>
  <si>
    <t>-376719634</t>
  </si>
  <si>
    <t>- schéma "truhlíku" je na výkresu D.1.2.7 - rozměry truhlíku 3x1m, výška 500-600mm</t>
  </si>
  <si>
    <t>- celkem 6ks, dřevěné hranoly 100x60mm s přeplátováním, v rozích závitová tyč a úhelníky, nopová folie</t>
  </si>
  <si>
    <t>998231411</t>
  </si>
  <si>
    <t>Přesun hmot pro sadovnické a krajinářské úpravy - ručně bez užití mechanizace vodorovná dopravní vzdálenost do 100 m</t>
  </si>
  <si>
    <t>-1999575296</t>
  </si>
  <si>
    <t>SO-03 - Mobiliář</t>
  </si>
  <si>
    <t>SO 03 - 01</t>
  </si>
  <si>
    <t>Odpadkový koš - Nanuk NNK 160</t>
  </si>
  <si>
    <t>SO 03 - 02</t>
  </si>
  <si>
    <t>Lavička , Preva urbana LPU 151</t>
  </si>
  <si>
    <t>SO-04 - Demolice</t>
  </si>
  <si>
    <t>113106144</t>
  </si>
  <si>
    <t>Rozebrání dlažeb ze zámkových dlaždic komunikací pro pěší strojně pl přes 50 m2</t>
  </si>
  <si>
    <t>113106187</t>
  </si>
  <si>
    <t>Rozebrání dlažeb vozovek ze zámkové dlažby s ložem z kameniva strojně pl do 50 m2</t>
  </si>
  <si>
    <t>113107142</t>
  </si>
  <si>
    <t>Odstranění podkladu živičného tl 100 mm ručně</t>
  </si>
  <si>
    <t>113107164</t>
  </si>
  <si>
    <t>Odstranění podkladu z kameniva drceného tl 400 mm strojně - kamenná opěrka</t>
  </si>
  <si>
    <t>113107172</t>
  </si>
  <si>
    <t>Odstranění podkladu z betonu prostého tl 300 mm strojně pl přes 50 do 200 m2-panelová vozovka</t>
  </si>
  <si>
    <t>113107223</t>
  </si>
  <si>
    <t>Odstranění podkladu z kameniva drceného tl 200 mm</t>
  </si>
  <si>
    <t>113107224</t>
  </si>
  <si>
    <t>Odstranění podkladu z kameniva drceného tl 400 mm</t>
  </si>
  <si>
    <t>113107243</t>
  </si>
  <si>
    <t>Odstranění podkladu živičného tl přes 100 do 150 mm strojně pl přes 200 m2</t>
  </si>
  <si>
    <t>657238324</t>
  </si>
  <si>
    <t>makadam tl115</t>
  </si>
  <si>
    <t>980</t>
  </si>
  <si>
    <t>113201112</t>
  </si>
  <si>
    <t>Vytrhání obrub silničních ležatých</t>
  </si>
  <si>
    <t>113204111</t>
  </si>
  <si>
    <t>Vytrhání obrub záhonových</t>
  </si>
  <si>
    <t>121103111</t>
  </si>
  <si>
    <t>Skrývka zemin schopných zúrodnění v rovině a svahu do 1:5</t>
  </si>
  <si>
    <t>-417468656</t>
  </si>
  <si>
    <t>1400*0,1</t>
  </si>
  <si>
    <t>162306111</t>
  </si>
  <si>
    <t>Vodorovné přemístění do 500 m bez naložení výkopku ze zemin schopných zúrodnění</t>
  </si>
  <si>
    <t>1364478438</t>
  </si>
  <si>
    <t>167103101</t>
  </si>
  <si>
    <t>Nakládání výkopku ze zemin schopných zúrodnění</t>
  </si>
  <si>
    <t>1374971646</t>
  </si>
  <si>
    <t>358325114</t>
  </si>
  <si>
    <t>Bourání vpusti + kovové mříže</t>
  </si>
  <si>
    <t>3+6</t>
  </si>
  <si>
    <t>962042321</t>
  </si>
  <si>
    <t>Bourání zdiva nadzákladového z betonu prostého</t>
  </si>
  <si>
    <t>6+5</t>
  </si>
  <si>
    <t>962052210</t>
  </si>
  <si>
    <t>Bourání zdiva nadzákladového ze ŽB do 1 m3</t>
  </si>
  <si>
    <t>10+10</t>
  </si>
  <si>
    <t>966005111</t>
  </si>
  <si>
    <t>Rozebrání a odstranění silničního zábradlí se sloupky osazenými s betonovými patkami</t>
  </si>
  <si>
    <t>966005111-1</t>
  </si>
  <si>
    <t>Rozebrání a odstranění kovové brány se sloupky osazenými s betonovými patkami</t>
  </si>
  <si>
    <t>966006132</t>
  </si>
  <si>
    <t>Odstranění značek dopravních nebo orientačních se sloupky s betonovými patkami</t>
  </si>
  <si>
    <t>966008211</t>
  </si>
  <si>
    <t>Bourání odvodňovacího žlabu z betonových příkopových tvárnic š do 500 mm</t>
  </si>
  <si>
    <t>IP 102</t>
  </si>
  <si>
    <t>odstranění nástěnky</t>
  </si>
  <si>
    <t>IP 103</t>
  </si>
  <si>
    <t>odstranění lavičky</t>
  </si>
  <si>
    <t>2076,586*22</t>
  </si>
  <si>
    <t>997013861</t>
  </si>
  <si>
    <t>Poplatek za uložení stavebního odpadu na recyklační skládce (skládkovné) z prostého betonu kód odpadu 17 01 01</t>
  </si>
  <si>
    <t>-1886567820</t>
  </si>
  <si>
    <t>377,226</t>
  </si>
  <si>
    <t>997013873</t>
  </si>
  <si>
    <t>-818402661</t>
  </si>
  <si>
    <t>1187,28</t>
  </si>
  <si>
    <t>997013875</t>
  </si>
  <si>
    <t>1340221687</t>
  </si>
  <si>
    <t>309,68+202,4</t>
  </si>
  <si>
    <t>VON - Vedlejší a ostatní náklady Etapa IV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</si>
  <si>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</si>
  <si>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</si>
  <si>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</si>
  <si>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</si>
  <si>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</si>
  <si>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</si>
  <si>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</si>
  <si>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-1344453881</t>
  </si>
  <si>
    <t>012203000</t>
  </si>
  <si>
    <t>Geodetické práce při provádění stavby</t>
  </si>
  <si>
    <t>-2018328149</t>
  </si>
  <si>
    <t>012303000</t>
  </si>
  <si>
    <t xml:space="preserve">Geodetické práce po výstavbě </t>
  </si>
  <si>
    <t>1383191035</t>
  </si>
  <si>
    <t>2090164768</t>
  </si>
  <si>
    <t>VRN3</t>
  </si>
  <si>
    <t>Zařízení staveniště</t>
  </si>
  <si>
    <t>032803000</t>
  </si>
  <si>
    <t>-714534125</t>
  </si>
  <si>
    <t>032903000</t>
  </si>
  <si>
    <t>Náklady na provoz a údržbu vybavení staveniště</t>
  </si>
  <si>
    <t>1936715227</t>
  </si>
  <si>
    <t>033103000</t>
  </si>
  <si>
    <t>Připojení energií</t>
  </si>
  <si>
    <t>1076412255</t>
  </si>
  <si>
    <t>034103000</t>
  </si>
  <si>
    <t>Oplocení staveniště</t>
  </si>
  <si>
    <t>-1963592299</t>
  </si>
  <si>
    <t>034203000</t>
  </si>
  <si>
    <t>Opatření na ochranu pozemků sousedních se staveništěm</t>
  </si>
  <si>
    <t>-404214430</t>
  </si>
  <si>
    <t>034303000</t>
  </si>
  <si>
    <t>Dopravní značení na staveništi</t>
  </si>
  <si>
    <t>-1792476771</t>
  </si>
  <si>
    <t>034403000</t>
  </si>
  <si>
    <t>Osvětlení staveniště</t>
  </si>
  <si>
    <t>-1931169180</t>
  </si>
  <si>
    <t>034503000</t>
  </si>
  <si>
    <t>Informační tabule na staveništi</t>
  </si>
  <si>
    <t>728001478</t>
  </si>
  <si>
    <t>039103000</t>
  </si>
  <si>
    <t>Rozebrání, bourání a odvoz zařízení staveniště</t>
  </si>
  <si>
    <t>-915214025</t>
  </si>
  <si>
    <t>039203000</t>
  </si>
  <si>
    <t>Úprava terénu po zrušení zařízení staveniště</t>
  </si>
  <si>
    <t>35518153</t>
  </si>
  <si>
    <t>042503000</t>
  </si>
  <si>
    <t>Plán BOZP na staveništi</t>
  </si>
  <si>
    <t>1785348243</t>
  </si>
  <si>
    <t>045303000</t>
  </si>
  <si>
    <t>Koordinační činnost</t>
  </si>
  <si>
    <t>1064393675</t>
  </si>
  <si>
    <t>IO-04 - Veřejné osvětlení</t>
  </si>
  <si>
    <t>21-M - Elektromontáže</t>
  </si>
  <si>
    <t>21-M</t>
  </si>
  <si>
    <t>Elektromontáže</t>
  </si>
  <si>
    <t>Pol1</t>
  </si>
  <si>
    <t>pojistková patrona 16A/500V/E27</t>
  </si>
  <si>
    <t>1582229645</t>
  </si>
  <si>
    <t>Pol10</t>
  </si>
  <si>
    <t>svítidlo BGP761 DM32-727/3400/24,5W</t>
  </si>
  <si>
    <t>1920809379</t>
  </si>
  <si>
    <t>Pol11</t>
  </si>
  <si>
    <t>svítidlo BGP761 DW50-727/3000/21,5W</t>
  </si>
  <si>
    <t>1722716370</t>
  </si>
  <si>
    <t>Pol12</t>
  </si>
  <si>
    <t>svítidlo svítidlo Mushroom Luminaire PL1.2s 830/1680/16,1W</t>
  </si>
  <si>
    <t>-72540738</t>
  </si>
  <si>
    <t>Pol13</t>
  </si>
  <si>
    <t>svítidlo zápustné 1609 Box 1 LED 4,5W/480lm/840</t>
  </si>
  <si>
    <t>-1973684459</t>
  </si>
  <si>
    <t>Pol14</t>
  </si>
  <si>
    <t>kabel CYKY-J 4x16</t>
  </si>
  <si>
    <t>350320154</t>
  </si>
  <si>
    <t>Pol15</t>
  </si>
  <si>
    <t>kabel CYKY 3Cx1,5</t>
  </si>
  <si>
    <t>818208987</t>
  </si>
  <si>
    <t>Pol16</t>
  </si>
  <si>
    <t>chránička KF 09063</t>
  </si>
  <si>
    <t>990441798</t>
  </si>
  <si>
    <t>Pol17</t>
  </si>
  <si>
    <t>chránička KF 09040</t>
  </si>
  <si>
    <t>-1697935963</t>
  </si>
  <si>
    <t>Pol18</t>
  </si>
  <si>
    <t>chránička Monoflex 1425</t>
  </si>
  <si>
    <t>880340983</t>
  </si>
  <si>
    <t>Pol19</t>
  </si>
  <si>
    <t>zemnící pásek FeZn 30x4 mm</t>
  </si>
  <si>
    <t>1977626075</t>
  </si>
  <si>
    <t>Pol2</t>
  </si>
  <si>
    <t>pojistková skříň SP100/NVP1P</t>
  </si>
  <si>
    <t>1066960549</t>
  </si>
  <si>
    <t>Pol20</t>
  </si>
  <si>
    <t>svorka pro zemnící pásek</t>
  </si>
  <si>
    <t>1281075839</t>
  </si>
  <si>
    <t>Pol21</t>
  </si>
  <si>
    <t>krycí deska KAD 20</t>
  </si>
  <si>
    <t>-12314059</t>
  </si>
  <si>
    <t>Pol22</t>
  </si>
  <si>
    <t>krycí deska KAD 15</t>
  </si>
  <si>
    <t>-1028540304</t>
  </si>
  <si>
    <t>Pol23</t>
  </si>
  <si>
    <t>výstražná folie s bleskem</t>
  </si>
  <si>
    <t>-1643998853</t>
  </si>
  <si>
    <t>Pol24</t>
  </si>
  <si>
    <t>trubka plastová prům. 250 mm/1,5m</t>
  </si>
  <si>
    <t>-1038919320</t>
  </si>
  <si>
    <t>Pol25</t>
  </si>
  <si>
    <t>trubka plastová prům. 200 mm/1m</t>
  </si>
  <si>
    <t>-1300343368</t>
  </si>
  <si>
    <t>Pol26</t>
  </si>
  <si>
    <t>beton pro základ ocelového stožáru 8 (0,64)</t>
  </si>
  <si>
    <t>593390938</t>
  </si>
  <si>
    <t>Pol27</t>
  </si>
  <si>
    <t>beton pro základ parkového ocelového stožáru 4,5 (0,3)</t>
  </si>
  <si>
    <t>-654958368</t>
  </si>
  <si>
    <t>Pol28</t>
  </si>
  <si>
    <t>beton pro obetonování chrániček (0,06)</t>
  </si>
  <si>
    <t>-154752925</t>
  </si>
  <si>
    <t>Pol29</t>
  </si>
  <si>
    <t>písek jemnozrnný</t>
  </si>
  <si>
    <t>-343778644</t>
  </si>
  <si>
    <t>Pol3</t>
  </si>
  <si>
    <t xml:space="preserve">nožová pojistka PHN00  gG 10A/500V</t>
  </si>
  <si>
    <t>161909023</t>
  </si>
  <si>
    <t>Pol30</t>
  </si>
  <si>
    <t>drobný a pomocný materiál</t>
  </si>
  <si>
    <t>637801778</t>
  </si>
  <si>
    <t>Pol31</t>
  </si>
  <si>
    <t>odpojení vodičů připoj. kabelu svítidla 1,5 (žíly)</t>
  </si>
  <si>
    <t>1294501333</t>
  </si>
  <si>
    <t>Pol32</t>
  </si>
  <si>
    <t>demontáž vývodu ke svítidlu, kabel pr. 1,5</t>
  </si>
  <si>
    <t>25676207</t>
  </si>
  <si>
    <t>Pol33</t>
  </si>
  <si>
    <t>odpojení vodičů napáj. kabelu ze svorkovnice do AY25 žíly</t>
  </si>
  <si>
    <t>1513267224</t>
  </si>
  <si>
    <t>Pol34</t>
  </si>
  <si>
    <t>demontáž svorkovnice z ocel. stožáru</t>
  </si>
  <si>
    <t>1706622415</t>
  </si>
  <si>
    <t>Pol35</t>
  </si>
  <si>
    <t>vytažení kabelu ze stožáru (1,5m)</t>
  </si>
  <si>
    <t>787746795</t>
  </si>
  <si>
    <t>Pol36</t>
  </si>
  <si>
    <t>demontáž svítidla z parkového světelného bodu (4,5)</t>
  </si>
  <si>
    <t>1671661517</t>
  </si>
  <si>
    <t>Pol37</t>
  </si>
  <si>
    <t>demontáž ocelového stožáru 4,5m</t>
  </si>
  <si>
    <t>1348373252</t>
  </si>
  <si>
    <t>Pol38</t>
  </si>
  <si>
    <t>vybourání patky parkového světelného bodu 4,5 (0,3)</t>
  </si>
  <si>
    <t>1278612349</t>
  </si>
  <si>
    <t>Pol39</t>
  </si>
  <si>
    <t>zahození a zhutnění vybourané patky stožáru 4,5 (0,3)</t>
  </si>
  <si>
    <t>1519228610</t>
  </si>
  <si>
    <t>Pol4</t>
  </si>
  <si>
    <t>stožár ocelový bezpaticový DOS 80, ŽZn, manžeta</t>
  </si>
  <si>
    <t>-245381408</t>
  </si>
  <si>
    <t>Pol40</t>
  </si>
  <si>
    <t>odkopání kabelu u stáv. svět. bodu</t>
  </si>
  <si>
    <t>35388050</t>
  </si>
  <si>
    <t>Pol41</t>
  </si>
  <si>
    <t>demontáž podzemního vedení bez výkopu</t>
  </si>
  <si>
    <t>-1461784167</t>
  </si>
  <si>
    <t>Pol42</t>
  </si>
  <si>
    <t>instalace nové pojistkové skříňky zápustné</t>
  </si>
  <si>
    <t>-150866217</t>
  </si>
  <si>
    <t>Pol43</t>
  </si>
  <si>
    <t>vysekání drážky do zdi</t>
  </si>
  <si>
    <t>950420585</t>
  </si>
  <si>
    <t>Pol44</t>
  </si>
  <si>
    <t>uložení kabelu v chráničce do zdi</t>
  </si>
  <si>
    <t>-357917044</t>
  </si>
  <si>
    <t>Pol45</t>
  </si>
  <si>
    <t>zahlazení drážky a uvedení do původ. barevného odstínu</t>
  </si>
  <si>
    <t>-1133562389</t>
  </si>
  <si>
    <t>Pol46</t>
  </si>
  <si>
    <t>připojení kabelu 16 do PS (žíly)</t>
  </si>
  <si>
    <t>-1505868307</t>
  </si>
  <si>
    <t>Pol47</t>
  </si>
  <si>
    <t>osazení nožové pojistky 1 pól</t>
  </si>
  <si>
    <t>-2036818362</t>
  </si>
  <si>
    <t>Pol48</t>
  </si>
  <si>
    <t>vytýčení nových světelných bodů</t>
  </si>
  <si>
    <t>1469584005</t>
  </si>
  <si>
    <t>Pol49</t>
  </si>
  <si>
    <t>výkop základu pro silniční ocelový stožár 8 (0,7)</t>
  </si>
  <si>
    <t>1099062264</t>
  </si>
  <si>
    <t>Pol5</t>
  </si>
  <si>
    <t>stožár ocelový bezpaticový JOS 45, ŽZn, manžeta</t>
  </si>
  <si>
    <t>988321734</t>
  </si>
  <si>
    <t>Pol50</t>
  </si>
  <si>
    <t>stavba patky pro stožár 8</t>
  </si>
  <si>
    <t>-373502049</t>
  </si>
  <si>
    <t>Pol51</t>
  </si>
  <si>
    <t>instalace sloupu silničního světelného bodu (8)</t>
  </si>
  <si>
    <t>1378630909</t>
  </si>
  <si>
    <t>Pol52</t>
  </si>
  <si>
    <t>instalace svítidla silničního světelného bodu (8)</t>
  </si>
  <si>
    <t>-1050316332</t>
  </si>
  <si>
    <t>Pol53</t>
  </si>
  <si>
    <t>výkop základu pro parkový ocelový stožár 4,5 (0,3)</t>
  </si>
  <si>
    <t>-1800170877</t>
  </si>
  <si>
    <t>Pol54</t>
  </si>
  <si>
    <t>stavba patky pro stožár 4,5</t>
  </si>
  <si>
    <t>1460101589</t>
  </si>
  <si>
    <t>Pol55</t>
  </si>
  <si>
    <t>instalace sloupu sadového světelného bodu 4,5</t>
  </si>
  <si>
    <t>-13135419</t>
  </si>
  <si>
    <t>Pol56</t>
  </si>
  <si>
    <t>instalace svítidla sadového světelného bodu 4,5</t>
  </si>
  <si>
    <t>-1461186720</t>
  </si>
  <si>
    <t>Pol57</t>
  </si>
  <si>
    <t>instalace svorkovnice</t>
  </si>
  <si>
    <t>567851932</t>
  </si>
  <si>
    <t>Pol58</t>
  </si>
  <si>
    <t>instalace nástěnného svítidla 4,5</t>
  </si>
  <si>
    <t>1357713854</t>
  </si>
  <si>
    <t>Pol59</t>
  </si>
  <si>
    <t>instalace zápustného svítidla 0,7</t>
  </si>
  <si>
    <t>-1515533166</t>
  </si>
  <si>
    <t>Pol6</t>
  </si>
  <si>
    <t>výložník 5NY 526 6-0XG18, ŽZn, RAL 7035 světle šedá</t>
  </si>
  <si>
    <t>-1993005100</t>
  </si>
  <si>
    <t>Pol60</t>
  </si>
  <si>
    <t>připojení kabelu do svorkovnice a svítidla 1,5 (žíly)</t>
  </si>
  <si>
    <t>239688113</t>
  </si>
  <si>
    <t>Pol61</t>
  </si>
  <si>
    <t>zavedení kabelu do pr. 16 do sloupu (2m)</t>
  </si>
  <si>
    <t>-1576509189</t>
  </si>
  <si>
    <t>Pol62</t>
  </si>
  <si>
    <t>připojení kabelu do pr. 16 do svorkovnice (žíly)</t>
  </si>
  <si>
    <t>-1804747331</t>
  </si>
  <si>
    <t>Pol63</t>
  </si>
  <si>
    <t>vytýčení trasy kabelového vedení</t>
  </si>
  <si>
    <t>1993909094</t>
  </si>
  <si>
    <t>Pol64</t>
  </si>
  <si>
    <t>výkop v komunikaci (0,5x0,8)</t>
  </si>
  <si>
    <t>-191981983</t>
  </si>
  <si>
    <t>Pol65</t>
  </si>
  <si>
    <t>výkop v zeleném pásu (0,3x0,7)</t>
  </si>
  <si>
    <t>1619276133</t>
  </si>
  <si>
    <t>Pol66</t>
  </si>
  <si>
    <t>výkop v chodníku (0,3x0,35)</t>
  </si>
  <si>
    <t>707689079</t>
  </si>
  <si>
    <t>Pol67</t>
  </si>
  <si>
    <t>pokládka zemnícího drátu</t>
  </si>
  <si>
    <t>2116982635</t>
  </si>
  <si>
    <t>Pol68</t>
  </si>
  <si>
    <t>pokládka kabelů do pr. 16</t>
  </si>
  <si>
    <t>1448495036</t>
  </si>
  <si>
    <t>Pol69</t>
  </si>
  <si>
    <t>pokládka chrániček</t>
  </si>
  <si>
    <t>-927048631</t>
  </si>
  <si>
    <t>Pol7</t>
  </si>
  <si>
    <t>stožárová výzbroj SV6.16.4, průběžná s pojistkou 4A</t>
  </si>
  <si>
    <t>-2029094248</t>
  </si>
  <si>
    <t>Pol70</t>
  </si>
  <si>
    <t>příplatek za zatažení kabelu do r. 16 do chráničky</t>
  </si>
  <si>
    <t>582640949</t>
  </si>
  <si>
    <t>Pol71</t>
  </si>
  <si>
    <t>obetonování chrániček</t>
  </si>
  <si>
    <t>-1359299788</t>
  </si>
  <si>
    <t>Pol72</t>
  </si>
  <si>
    <t>násyp pískového lože (0,3x0,2)</t>
  </si>
  <si>
    <t>1342493943</t>
  </si>
  <si>
    <t>71</t>
  </si>
  <si>
    <t>Pol73</t>
  </si>
  <si>
    <t>pokládka krycích desek CAD</t>
  </si>
  <si>
    <t>175573653</t>
  </si>
  <si>
    <t>Pol74</t>
  </si>
  <si>
    <t>zahození a zhutnění výkopů (0,5x0,65)</t>
  </si>
  <si>
    <t>-1325150737</t>
  </si>
  <si>
    <t>73</t>
  </si>
  <si>
    <t>Pol75</t>
  </si>
  <si>
    <t>zahození a zhutnění výkopů (0,3x0,5)</t>
  </si>
  <si>
    <t>-577005245</t>
  </si>
  <si>
    <t>Pol76</t>
  </si>
  <si>
    <t>zahození a zhutnění výkopů (0,3x0,15)</t>
  </si>
  <si>
    <t>-1017399743</t>
  </si>
  <si>
    <t>75</t>
  </si>
  <si>
    <t>Pol77</t>
  </si>
  <si>
    <t>odkop kabelu v komunikaci vč. záhozu (0,3x0,8)</t>
  </si>
  <si>
    <t>-1371301456</t>
  </si>
  <si>
    <t>Pol78</t>
  </si>
  <si>
    <t xml:space="preserve">odkop kabelu v zeleném pásu  vč. záhozu (0,3x0,7)</t>
  </si>
  <si>
    <t>94102904</t>
  </si>
  <si>
    <t>77</t>
  </si>
  <si>
    <t>Pol79</t>
  </si>
  <si>
    <t xml:space="preserve">odkop kabelu v chodníku  vč. záhozu (0,3x0,15)</t>
  </si>
  <si>
    <t>464350112</t>
  </si>
  <si>
    <t>Pol8</t>
  </si>
  <si>
    <t>stožárová výzbroj SV9.16.4, odbočná s pojistkou 4A</t>
  </si>
  <si>
    <t>-773610955</t>
  </si>
  <si>
    <t>79</t>
  </si>
  <si>
    <t>Pol80</t>
  </si>
  <si>
    <t>ostatní montážní a pomocné práce</t>
  </si>
  <si>
    <t>110128359</t>
  </si>
  <si>
    <t>Pol81</t>
  </si>
  <si>
    <t>odvoz výkopku do 5 km a uložení na skládku vč. poplatku</t>
  </si>
  <si>
    <t>1069277731</t>
  </si>
  <si>
    <t>81</t>
  </si>
  <si>
    <t>Pol82</t>
  </si>
  <si>
    <t>ekologická likvidace svítidel</t>
  </si>
  <si>
    <t>-2098409740</t>
  </si>
  <si>
    <t>Pol83</t>
  </si>
  <si>
    <t>revize</t>
  </si>
  <si>
    <t>-1668857302</t>
  </si>
  <si>
    <t>83</t>
  </si>
  <si>
    <t>Pol84</t>
  </si>
  <si>
    <t>doprava</t>
  </si>
  <si>
    <t>724394430</t>
  </si>
  <si>
    <t>Pol85</t>
  </si>
  <si>
    <t>zákres dle skutečného stavu</t>
  </si>
  <si>
    <t>1111626215</t>
  </si>
  <si>
    <t>85</t>
  </si>
  <si>
    <t>Pol9</t>
  </si>
  <si>
    <t>stožárová zemní svorka</t>
  </si>
  <si>
    <t>1580932318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</si>
</sst>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28092020-041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ROZ 180037 - Revitalizace veřejných ploch města Luby - Lokalita B, U Pily - IV.etapa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Luby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Luby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A69-architekti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Ing.Pavel Šturc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ROUND(SUM(AS95:AS106),2)</f>
        <v>0</v>
      </c>
      <c r="AT94" s="114">
        <f>ROUND(SUM(AV94:AW94),2)</f>
        <v>0</v>
      </c>
      <c r="AU94" s="115">
        <f>ROUND(SUM(AU95:AU106),5)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ROUND(SUM(AZ95:AZ106),2)</f>
        <v>0</v>
      </c>
      <c r="BA94" s="114">
        <f>ROUND(SUM(BA95:BA106),2)</f>
        <v>0</v>
      </c>
      <c r="BB94" s="114">
        <f>ROUND(SUM(BB95:BB106),2)</f>
        <v>0</v>
      </c>
      <c r="BC94" s="114">
        <f>ROUND(SUM(BC95:BC106),2)</f>
        <v>0</v>
      </c>
      <c r="BD94" s="116">
        <f>ROUND(SUM(BD95:BD106),2)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'IO-01 -  Dopravní řešení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'IO-01 -  Dopravní řešení ...'!P128</f>
        <v>0</v>
      </c>
      <c r="AV95" s="128">
        <f>'IO-01 -  Dopravní řešení ...'!J33</f>
        <v>0</v>
      </c>
      <c r="AW95" s="128">
        <f>'IO-01 -  Dopravní řešení ...'!J34</f>
        <v>0</v>
      </c>
      <c r="AX95" s="128">
        <f>'IO-01 -  Dopravní řešení ...'!J35</f>
        <v>0</v>
      </c>
      <c r="AY95" s="128">
        <f>'IO-01 -  Dopravní řešení ...'!J36</f>
        <v>0</v>
      </c>
      <c r="AZ95" s="128">
        <f>'IO-01 -  Dopravní řešení ...'!F33</f>
        <v>0</v>
      </c>
      <c r="BA95" s="128">
        <f>'IO-01 -  Dopravní řešení ...'!F34</f>
        <v>0</v>
      </c>
      <c r="BB95" s="128">
        <f>'IO-01 -  Dopravní řešení ...'!F35</f>
        <v>0</v>
      </c>
      <c r="BC95" s="128">
        <f>'IO-01 -  Dopravní řešení ...'!F36</f>
        <v>0</v>
      </c>
      <c r="BD95" s="130">
        <f>'IO-01 -  Dopravní řešení ...'!F37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'IO-02 - Opěrné zdi a scho...'!J30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27">
        <v>0</v>
      </c>
      <c r="AT96" s="128">
        <f>ROUND(SUM(AV96:AW96),2)</f>
        <v>0</v>
      </c>
      <c r="AU96" s="129">
        <f>'IO-02 - Opěrné zdi a scho...'!P129</f>
        <v>0</v>
      </c>
      <c r="AV96" s="128">
        <f>'IO-02 - Opěrné zdi a scho...'!J33</f>
        <v>0</v>
      </c>
      <c r="AW96" s="128">
        <f>'IO-02 - Opěrné zdi a scho...'!J34</f>
        <v>0</v>
      </c>
      <c r="AX96" s="128">
        <f>'IO-02 - Opěrné zdi a scho...'!J35</f>
        <v>0</v>
      </c>
      <c r="AY96" s="128">
        <f>'IO-02 - Opěrné zdi a scho...'!J36</f>
        <v>0</v>
      </c>
      <c r="AZ96" s="128">
        <f>'IO-02 - Opěrné zdi a scho...'!F33</f>
        <v>0</v>
      </c>
      <c r="BA96" s="128">
        <f>'IO-02 - Opěrné zdi a scho...'!F34</f>
        <v>0</v>
      </c>
      <c r="BB96" s="128">
        <f>'IO-02 - Opěrné zdi a scho...'!F35</f>
        <v>0</v>
      </c>
      <c r="BC96" s="128">
        <f>'IO-02 - Opěrné zdi a scho...'!F36</f>
        <v>0</v>
      </c>
      <c r="BD96" s="130">
        <f>'IO-02 - Opěrné zdi a scho...'!F37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7" customFormat="1" ht="16.5" customHeight="1">
      <c r="A97" s="119" t="s">
        <v>83</v>
      </c>
      <c r="B97" s="120"/>
      <c r="C97" s="121"/>
      <c r="D97" s="122" t="s">
        <v>93</v>
      </c>
      <c r="E97" s="122"/>
      <c r="F97" s="122"/>
      <c r="G97" s="122"/>
      <c r="H97" s="122"/>
      <c r="I97" s="123"/>
      <c r="J97" s="122" t="s">
        <v>94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'IO-03 - Dešťová kanalizace'!J30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86</v>
      </c>
      <c r="AR97" s="126"/>
      <c r="AS97" s="127">
        <v>0</v>
      </c>
      <c r="AT97" s="128">
        <f>ROUND(SUM(AV97:AW97),2)</f>
        <v>0</v>
      </c>
      <c r="AU97" s="129">
        <f>'IO-03 - Dešťová kanalizace'!P123</f>
        <v>0</v>
      </c>
      <c r="AV97" s="128">
        <f>'IO-03 - Dešťová kanalizace'!J33</f>
        <v>0</v>
      </c>
      <c r="AW97" s="128">
        <f>'IO-03 - Dešťová kanalizace'!J34</f>
        <v>0</v>
      </c>
      <c r="AX97" s="128">
        <f>'IO-03 - Dešťová kanalizace'!J35</f>
        <v>0</v>
      </c>
      <c r="AY97" s="128">
        <f>'IO-03 - Dešťová kanalizace'!J36</f>
        <v>0</v>
      </c>
      <c r="AZ97" s="128">
        <f>'IO-03 - Dešťová kanalizace'!F33</f>
        <v>0</v>
      </c>
      <c r="BA97" s="128">
        <f>'IO-03 - Dešťová kanalizace'!F34</f>
        <v>0</v>
      </c>
      <c r="BB97" s="128">
        <f>'IO-03 - Dešťová kanalizace'!F35</f>
        <v>0</v>
      </c>
      <c r="BC97" s="128">
        <f>'IO-03 - Dešťová kanalizace'!F36</f>
        <v>0</v>
      </c>
      <c r="BD97" s="130">
        <f>'IO-03 - Dešťová kanalizace'!F37</f>
        <v>0</v>
      </c>
      <c r="BE97" s="7"/>
      <c r="BT97" s="131" t="s">
        <v>87</v>
      </c>
      <c r="BV97" s="131" t="s">
        <v>81</v>
      </c>
      <c r="BW97" s="131" t="s">
        <v>95</v>
      </c>
      <c r="BX97" s="131" t="s">
        <v>5</v>
      </c>
      <c r="CL97" s="131" t="s">
        <v>1</v>
      </c>
      <c r="CM97" s="131" t="s">
        <v>89</v>
      </c>
    </row>
    <row r="98" s="7" customFormat="1" ht="16.5" customHeight="1">
      <c r="A98" s="119" t="s">
        <v>83</v>
      </c>
      <c r="B98" s="120"/>
      <c r="C98" s="121"/>
      <c r="D98" s="122" t="s">
        <v>96</v>
      </c>
      <c r="E98" s="122"/>
      <c r="F98" s="122"/>
      <c r="G98" s="122"/>
      <c r="H98" s="122"/>
      <c r="I98" s="123"/>
      <c r="J98" s="122" t="s">
        <v>97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'IO-06 - Optická síť'!J30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86</v>
      </c>
      <c r="AR98" s="126"/>
      <c r="AS98" s="127">
        <v>0</v>
      </c>
      <c r="AT98" s="128">
        <f>ROUND(SUM(AV98:AW98),2)</f>
        <v>0</v>
      </c>
      <c r="AU98" s="129">
        <f>'IO-06 - Optická síť'!P121</f>
        <v>0</v>
      </c>
      <c r="AV98" s="128">
        <f>'IO-06 - Optická síť'!J33</f>
        <v>0</v>
      </c>
      <c r="AW98" s="128">
        <f>'IO-06 - Optická síť'!J34</f>
        <v>0</v>
      </c>
      <c r="AX98" s="128">
        <f>'IO-06 - Optická síť'!J35</f>
        <v>0</v>
      </c>
      <c r="AY98" s="128">
        <f>'IO-06 - Optická síť'!J36</f>
        <v>0</v>
      </c>
      <c r="AZ98" s="128">
        <f>'IO-06 - Optická síť'!F33</f>
        <v>0</v>
      </c>
      <c r="BA98" s="128">
        <f>'IO-06 - Optická síť'!F34</f>
        <v>0</v>
      </c>
      <c r="BB98" s="128">
        <f>'IO-06 - Optická síť'!F35</f>
        <v>0</v>
      </c>
      <c r="BC98" s="128">
        <f>'IO-06 - Optická síť'!F36</f>
        <v>0</v>
      </c>
      <c r="BD98" s="130">
        <f>'IO-06 - Optická síť'!F37</f>
        <v>0</v>
      </c>
      <c r="BE98" s="7"/>
      <c r="BT98" s="131" t="s">
        <v>87</v>
      </c>
      <c r="BV98" s="131" t="s">
        <v>81</v>
      </c>
      <c r="BW98" s="131" t="s">
        <v>98</v>
      </c>
      <c r="BX98" s="131" t="s">
        <v>5</v>
      </c>
      <c r="CL98" s="131" t="s">
        <v>1</v>
      </c>
      <c r="CM98" s="131" t="s">
        <v>89</v>
      </c>
    </row>
    <row r="99" s="7" customFormat="1" ht="16.5" customHeight="1">
      <c r="A99" s="119" t="s">
        <v>83</v>
      </c>
      <c r="B99" s="120"/>
      <c r="C99" s="121"/>
      <c r="D99" s="122" t="s">
        <v>99</v>
      </c>
      <c r="E99" s="122"/>
      <c r="F99" s="122"/>
      <c r="G99" s="122"/>
      <c r="H99" s="122"/>
      <c r="I99" s="123"/>
      <c r="J99" s="122" t="s">
        <v>100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'SO-01-1 - Drobná architek...'!J30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86</v>
      </c>
      <c r="AR99" s="126"/>
      <c r="AS99" s="127">
        <v>0</v>
      </c>
      <c r="AT99" s="128">
        <f>ROUND(SUM(AV99:AW99),2)</f>
        <v>0</v>
      </c>
      <c r="AU99" s="129">
        <f>'SO-01-1 - Drobná architek...'!P126</f>
        <v>0</v>
      </c>
      <c r="AV99" s="128">
        <f>'SO-01-1 - Drobná architek...'!J33</f>
        <v>0</v>
      </c>
      <c r="AW99" s="128">
        <f>'SO-01-1 - Drobná architek...'!J34</f>
        <v>0</v>
      </c>
      <c r="AX99" s="128">
        <f>'SO-01-1 - Drobná architek...'!J35</f>
        <v>0</v>
      </c>
      <c r="AY99" s="128">
        <f>'SO-01-1 - Drobná architek...'!J36</f>
        <v>0</v>
      </c>
      <c r="AZ99" s="128">
        <f>'SO-01-1 - Drobná architek...'!F33</f>
        <v>0</v>
      </c>
      <c r="BA99" s="128">
        <f>'SO-01-1 - Drobná architek...'!F34</f>
        <v>0</v>
      </c>
      <c r="BB99" s="128">
        <f>'SO-01-1 - Drobná architek...'!F35</f>
        <v>0</v>
      </c>
      <c r="BC99" s="128">
        <f>'SO-01-1 - Drobná architek...'!F36</f>
        <v>0</v>
      </c>
      <c r="BD99" s="130">
        <f>'SO-01-1 - Drobná architek...'!F37</f>
        <v>0</v>
      </c>
      <c r="BE99" s="7"/>
      <c r="BT99" s="131" t="s">
        <v>87</v>
      </c>
      <c r="BV99" s="131" t="s">
        <v>81</v>
      </c>
      <c r="BW99" s="131" t="s">
        <v>101</v>
      </c>
      <c r="BX99" s="131" t="s">
        <v>5</v>
      </c>
      <c r="CL99" s="131" t="s">
        <v>1</v>
      </c>
      <c r="CM99" s="131" t="s">
        <v>89</v>
      </c>
    </row>
    <row r="100" s="7" customFormat="1" ht="16.5" customHeight="1">
      <c r="A100" s="119" t="s">
        <v>83</v>
      </c>
      <c r="B100" s="120"/>
      <c r="C100" s="121"/>
      <c r="D100" s="122" t="s">
        <v>102</v>
      </c>
      <c r="E100" s="122"/>
      <c r="F100" s="122"/>
      <c r="G100" s="122"/>
      <c r="H100" s="122"/>
      <c r="I100" s="123"/>
      <c r="J100" s="122" t="s">
        <v>103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'SO-01-2 - Drobná architek...'!J30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86</v>
      </c>
      <c r="AR100" s="126"/>
      <c r="AS100" s="127">
        <v>0</v>
      </c>
      <c r="AT100" s="128">
        <f>ROUND(SUM(AV100:AW100),2)</f>
        <v>0</v>
      </c>
      <c r="AU100" s="129">
        <f>'SO-01-2 - Drobná architek...'!P126</f>
        <v>0</v>
      </c>
      <c r="AV100" s="128">
        <f>'SO-01-2 - Drobná architek...'!J33</f>
        <v>0</v>
      </c>
      <c r="AW100" s="128">
        <f>'SO-01-2 - Drobná architek...'!J34</f>
        <v>0</v>
      </c>
      <c r="AX100" s="128">
        <f>'SO-01-2 - Drobná architek...'!J35</f>
        <v>0</v>
      </c>
      <c r="AY100" s="128">
        <f>'SO-01-2 - Drobná architek...'!J36</f>
        <v>0</v>
      </c>
      <c r="AZ100" s="128">
        <f>'SO-01-2 - Drobná architek...'!F33</f>
        <v>0</v>
      </c>
      <c r="BA100" s="128">
        <f>'SO-01-2 - Drobná architek...'!F34</f>
        <v>0</v>
      </c>
      <c r="BB100" s="128">
        <f>'SO-01-2 - Drobná architek...'!F35</f>
        <v>0</v>
      </c>
      <c r="BC100" s="128">
        <f>'SO-01-2 - Drobná architek...'!F36</f>
        <v>0</v>
      </c>
      <c r="BD100" s="130">
        <f>'SO-01-2 - Drobná architek...'!F37</f>
        <v>0</v>
      </c>
      <c r="BE100" s="7"/>
      <c r="BT100" s="131" t="s">
        <v>87</v>
      </c>
      <c r="BV100" s="131" t="s">
        <v>81</v>
      </c>
      <c r="BW100" s="131" t="s">
        <v>104</v>
      </c>
      <c r="BX100" s="131" t="s">
        <v>5</v>
      </c>
      <c r="CL100" s="131" t="s">
        <v>1</v>
      </c>
      <c r="CM100" s="131" t="s">
        <v>89</v>
      </c>
    </row>
    <row r="101" s="7" customFormat="1" ht="24.75" customHeight="1">
      <c r="A101" s="119" t="s">
        <v>83</v>
      </c>
      <c r="B101" s="120"/>
      <c r="C101" s="121"/>
      <c r="D101" s="122" t="s">
        <v>105</v>
      </c>
      <c r="E101" s="122"/>
      <c r="F101" s="122"/>
      <c r="G101" s="122"/>
      <c r="H101" s="122"/>
      <c r="I101" s="123"/>
      <c r="J101" s="122" t="s">
        <v>106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'SO-01-3 - Drobná architek...'!J30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86</v>
      </c>
      <c r="AR101" s="126"/>
      <c r="AS101" s="127">
        <v>0</v>
      </c>
      <c r="AT101" s="128">
        <f>ROUND(SUM(AV101:AW101),2)</f>
        <v>0</v>
      </c>
      <c r="AU101" s="129">
        <f>'SO-01-3 - Drobná architek...'!P123</f>
        <v>0</v>
      </c>
      <c r="AV101" s="128">
        <f>'SO-01-3 - Drobná architek...'!J33</f>
        <v>0</v>
      </c>
      <c r="AW101" s="128">
        <f>'SO-01-3 - Drobná architek...'!J34</f>
        <v>0</v>
      </c>
      <c r="AX101" s="128">
        <f>'SO-01-3 - Drobná architek...'!J35</f>
        <v>0</v>
      </c>
      <c r="AY101" s="128">
        <f>'SO-01-3 - Drobná architek...'!J36</f>
        <v>0</v>
      </c>
      <c r="AZ101" s="128">
        <f>'SO-01-3 - Drobná architek...'!F33</f>
        <v>0</v>
      </c>
      <c r="BA101" s="128">
        <f>'SO-01-3 - Drobná architek...'!F34</f>
        <v>0</v>
      </c>
      <c r="BB101" s="128">
        <f>'SO-01-3 - Drobná architek...'!F35</f>
        <v>0</v>
      </c>
      <c r="BC101" s="128">
        <f>'SO-01-3 - Drobná architek...'!F36</f>
        <v>0</v>
      </c>
      <c r="BD101" s="130">
        <f>'SO-01-3 - Drobná architek...'!F37</f>
        <v>0</v>
      </c>
      <c r="BE101" s="7"/>
      <c r="BT101" s="131" t="s">
        <v>87</v>
      </c>
      <c r="BV101" s="131" t="s">
        <v>81</v>
      </c>
      <c r="BW101" s="131" t="s">
        <v>107</v>
      </c>
      <c r="BX101" s="131" t="s">
        <v>5</v>
      </c>
      <c r="CL101" s="131" t="s">
        <v>1</v>
      </c>
      <c r="CM101" s="131" t="s">
        <v>89</v>
      </c>
    </row>
    <row r="102" s="7" customFormat="1" ht="16.5" customHeight="1">
      <c r="A102" s="119" t="s">
        <v>83</v>
      </c>
      <c r="B102" s="120"/>
      <c r="C102" s="121"/>
      <c r="D102" s="122" t="s">
        <v>108</v>
      </c>
      <c r="E102" s="122"/>
      <c r="F102" s="122"/>
      <c r="G102" s="122"/>
      <c r="H102" s="122"/>
      <c r="I102" s="123"/>
      <c r="J102" s="122" t="s">
        <v>109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'SO-02 - Sadové úpravy'!J30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86</v>
      </c>
      <c r="AR102" s="126"/>
      <c r="AS102" s="127">
        <v>0</v>
      </c>
      <c r="AT102" s="128">
        <f>ROUND(SUM(AV102:AW102),2)</f>
        <v>0</v>
      </c>
      <c r="AU102" s="129">
        <f>'SO-02 - Sadové úpravy'!P119</f>
        <v>0</v>
      </c>
      <c r="AV102" s="128">
        <f>'SO-02 - Sadové úpravy'!J33</f>
        <v>0</v>
      </c>
      <c r="AW102" s="128">
        <f>'SO-02 - Sadové úpravy'!J34</f>
        <v>0</v>
      </c>
      <c r="AX102" s="128">
        <f>'SO-02 - Sadové úpravy'!J35</f>
        <v>0</v>
      </c>
      <c r="AY102" s="128">
        <f>'SO-02 - Sadové úpravy'!J36</f>
        <v>0</v>
      </c>
      <c r="AZ102" s="128">
        <f>'SO-02 - Sadové úpravy'!F33</f>
        <v>0</v>
      </c>
      <c r="BA102" s="128">
        <f>'SO-02 - Sadové úpravy'!F34</f>
        <v>0</v>
      </c>
      <c r="BB102" s="128">
        <f>'SO-02 - Sadové úpravy'!F35</f>
        <v>0</v>
      </c>
      <c r="BC102" s="128">
        <f>'SO-02 - Sadové úpravy'!F36</f>
        <v>0</v>
      </c>
      <c r="BD102" s="130">
        <f>'SO-02 - Sadové úpravy'!F37</f>
        <v>0</v>
      </c>
      <c r="BE102" s="7"/>
      <c r="BT102" s="131" t="s">
        <v>87</v>
      </c>
      <c r="BV102" s="131" t="s">
        <v>81</v>
      </c>
      <c r="BW102" s="131" t="s">
        <v>110</v>
      </c>
      <c r="BX102" s="131" t="s">
        <v>5</v>
      </c>
      <c r="CL102" s="131" t="s">
        <v>1</v>
      </c>
      <c r="CM102" s="131" t="s">
        <v>89</v>
      </c>
    </row>
    <row r="103" s="7" customFormat="1" ht="16.5" customHeight="1">
      <c r="A103" s="119" t="s">
        <v>83</v>
      </c>
      <c r="B103" s="120"/>
      <c r="C103" s="121"/>
      <c r="D103" s="122" t="s">
        <v>111</v>
      </c>
      <c r="E103" s="122"/>
      <c r="F103" s="122"/>
      <c r="G103" s="122"/>
      <c r="H103" s="122"/>
      <c r="I103" s="123"/>
      <c r="J103" s="122" t="s">
        <v>112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'SO-03 - Mobiliář'!J30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86</v>
      </c>
      <c r="AR103" s="126"/>
      <c r="AS103" s="127">
        <v>0</v>
      </c>
      <c r="AT103" s="128">
        <f>ROUND(SUM(AV103:AW103),2)</f>
        <v>0</v>
      </c>
      <c r="AU103" s="129">
        <f>'SO-03 - Mobiliář'!P118</f>
        <v>0</v>
      </c>
      <c r="AV103" s="128">
        <f>'SO-03 - Mobiliář'!J33</f>
        <v>0</v>
      </c>
      <c r="AW103" s="128">
        <f>'SO-03 - Mobiliář'!J34</f>
        <v>0</v>
      </c>
      <c r="AX103" s="128">
        <f>'SO-03 - Mobiliář'!J35</f>
        <v>0</v>
      </c>
      <c r="AY103" s="128">
        <f>'SO-03 - Mobiliář'!J36</f>
        <v>0</v>
      </c>
      <c r="AZ103" s="128">
        <f>'SO-03 - Mobiliář'!F33</f>
        <v>0</v>
      </c>
      <c r="BA103" s="128">
        <f>'SO-03 - Mobiliář'!F34</f>
        <v>0</v>
      </c>
      <c r="BB103" s="128">
        <f>'SO-03 - Mobiliář'!F35</f>
        <v>0</v>
      </c>
      <c r="BC103" s="128">
        <f>'SO-03 - Mobiliář'!F36</f>
        <v>0</v>
      </c>
      <c r="BD103" s="130">
        <f>'SO-03 - Mobiliář'!F37</f>
        <v>0</v>
      </c>
      <c r="BE103" s="7"/>
      <c r="BT103" s="131" t="s">
        <v>87</v>
      </c>
      <c r="BV103" s="131" t="s">
        <v>81</v>
      </c>
      <c r="BW103" s="131" t="s">
        <v>113</v>
      </c>
      <c r="BX103" s="131" t="s">
        <v>5</v>
      </c>
      <c r="CL103" s="131" t="s">
        <v>1</v>
      </c>
      <c r="CM103" s="131" t="s">
        <v>89</v>
      </c>
    </row>
    <row r="104" s="7" customFormat="1" ht="16.5" customHeight="1">
      <c r="A104" s="119" t="s">
        <v>83</v>
      </c>
      <c r="B104" s="120"/>
      <c r="C104" s="121"/>
      <c r="D104" s="122" t="s">
        <v>114</v>
      </c>
      <c r="E104" s="122"/>
      <c r="F104" s="122"/>
      <c r="G104" s="122"/>
      <c r="H104" s="122"/>
      <c r="I104" s="123"/>
      <c r="J104" s="122" t="s">
        <v>115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'SO-04 - Demolice'!J30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86</v>
      </c>
      <c r="AR104" s="126"/>
      <c r="AS104" s="127">
        <v>0</v>
      </c>
      <c r="AT104" s="128">
        <f>ROUND(SUM(AV104:AW104),2)</f>
        <v>0</v>
      </c>
      <c r="AU104" s="129">
        <f>'SO-04 - Demolice'!P121</f>
        <v>0</v>
      </c>
      <c r="AV104" s="128">
        <f>'SO-04 - Demolice'!J33</f>
        <v>0</v>
      </c>
      <c r="AW104" s="128">
        <f>'SO-04 - Demolice'!J34</f>
        <v>0</v>
      </c>
      <c r="AX104" s="128">
        <f>'SO-04 - Demolice'!J35</f>
        <v>0</v>
      </c>
      <c r="AY104" s="128">
        <f>'SO-04 - Demolice'!J36</f>
        <v>0</v>
      </c>
      <c r="AZ104" s="128">
        <f>'SO-04 - Demolice'!F33</f>
        <v>0</v>
      </c>
      <c r="BA104" s="128">
        <f>'SO-04 - Demolice'!F34</f>
        <v>0</v>
      </c>
      <c r="BB104" s="128">
        <f>'SO-04 - Demolice'!F35</f>
        <v>0</v>
      </c>
      <c r="BC104" s="128">
        <f>'SO-04 - Demolice'!F36</f>
        <v>0</v>
      </c>
      <c r="BD104" s="130">
        <f>'SO-04 - Demolice'!F37</f>
        <v>0</v>
      </c>
      <c r="BE104" s="7"/>
      <c r="BT104" s="131" t="s">
        <v>87</v>
      </c>
      <c r="BV104" s="131" t="s">
        <v>81</v>
      </c>
      <c r="BW104" s="131" t="s">
        <v>116</v>
      </c>
      <c r="BX104" s="131" t="s">
        <v>5</v>
      </c>
      <c r="CL104" s="131" t="s">
        <v>1</v>
      </c>
      <c r="CM104" s="131" t="s">
        <v>89</v>
      </c>
    </row>
    <row r="105" s="7" customFormat="1" ht="16.5" customHeight="1">
      <c r="A105" s="119" t="s">
        <v>83</v>
      </c>
      <c r="B105" s="120"/>
      <c r="C105" s="121"/>
      <c r="D105" s="122" t="s">
        <v>117</v>
      </c>
      <c r="E105" s="122"/>
      <c r="F105" s="122"/>
      <c r="G105" s="122"/>
      <c r="H105" s="122"/>
      <c r="I105" s="123"/>
      <c r="J105" s="122" t="s">
        <v>118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'VON - Vedlejší a ostatní 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86</v>
      </c>
      <c r="AR105" s="126"/>
      <c r="AS105" s="127">
        <v>0</v>
      </c>
      <c r="AT105" s="128">
        <f>ROUND(SUM(AV105:AW105),2)</f>
        <v>0</v>
      </c>
      <c r="AU105" s="129">
        <f>'VON - Vedlejší a ostatní ...'!P120</f>
        <v>0</v>
      </c>
      <c r="AV105" s="128">
        <f>'VON - Vedlejší a ostatní ...'!J33</f>
        <v>0</v>
      </c>
      <c r="AW105" s="128">
        <f>'VON - Vedlejší a ostatní ...'!J34</f>
        <v>0</v>
      </c>
      <c r="AX105" s="128">
        <f>'VON - Vedlejší a ostatní ...'!J35</f>
        <v>0</v>
      </c>
      <c r="AY105" s="128">
        <f>'VON - Vedlejší a ostatní ...'!J36</f>
        <v>0</v>
      </c>
      <c r="AZ105" s="128">
        <f>'VON - Vedlejší a ostatní ...'!F33</f>
        <v>0</v>
      </c>
      <c r="BA105" s="128">
        <f>'VON - Vedlejší a ostatní ...'!F34</f>
        <v>0</v>
      </c>
      <c r="BB105" s="128">
        <f>'VON - Vedlejší a ostatní ...'!F35</f>
        <v>0</v>
      </c>
      <c r="BC105" s="128">
        <f>'VON - Vedlejší a ostatní ...'!F36</f>
        <v>0</v>
      </c>
      <c r="BD105" s="130">
        <f>'VON - Vedlejší a ostatní ...'!F37</f>
        <v>0</v>
      </c>
      <c r="BE105" s="7"/>
      <c r="BT105" s="131" t="s">
        <v>87</v>
      </c>
      <c r="BV105" s="131" t="s">
        <v>81</v>
      </c>
      <c r="BW105" s="131" t="s">
        <v>119</v>
      </c>
      <c r="BX105" s="131" t="s">
        <v>5</v>
      </c>
      <c r="CL105" s="131" t="s">
        <v>1</v>
      </c>
      <c r="CM105" s="131" t="s">
        <v>89</v>
      </c>
    </row>
    <row r="106" s="7" customFormat="1" ht="16.5" customHeight="1">
      <c r="A106" s="119" t="s">
        <v>83</v>
      </c>
      <c r="B106" s="120"/>
      <c r="C106" s="121"/>
      <c r="D106" s="122" t="s">
        <v>120</v>
      </c>
      <c r="E106" s="122"/>
      <c r="F106" s="122"/>
      <c r="G106" s="122"/>
      <c r="H106" s="122"/>
      <c r="I106" s="123"/>
      <c r="J106" s="122" t="s">
        <v>121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'IO-04 - Veřejné osvětlení'!J30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86</v>
      </c>
      <c r="AR106" s="126"/>
      <c r="AS106" s="132">
        <v>0</v>
      </c>
      <c r="AT106" s="133">
        <f>ROUND(SUM(AV106:AW106),2)</f>
        <v>0</v>
      </c>
      <c r="AU106" s="134">
        <f>'IO-04 - Veřejné osvětlení'!P117</f>
        <v>0</v>
      </c>
      <c r="AV106" s="133">
        <f>'IO-04 - Veřejné osvětlení'!J33</f>
        <v>0</v>
      </c>
      <c r="AW106" s="133">
        <f>'IO-04 - Veřejné osvětlení'!J34</f>
        <v>0</v>
      </c>
      <c r="AX106" s="133">
        <f>'IO-04 - Veřejné osvětlení'!J35</f>
        <v>0</v>
      </c>
      <c r="AY106" s="133">
        <f>'IO-04 - Veřejné osvětlení'!J36</f>
        <v>0</v>
      </c>
      <c r="AZ106" s="133">
        <f>'IO-04 - Veřejné osvětlení'!F33</f>
        <v>0</v>
      </c>
      <c r="BA106" s="133">
        <f>'IO-04 - Veřejné osvětlení'!F34</f>
        <v>0</v>
      </c>
      <c r="BB106" s="133">
        <f>'IO-04 - Veřejné osvětlení'!F35</f>
        <v>0</v>
      </c>
      <c r="BC106" s="133">
        <f>'IO-04 - Veřejné osvětlení'!F36</f>
        <v>0</v>
      </c>
      <c r="BD106" s="135">
        <f>'IO-04 - Veřejné osvětlení'!F37</f>
        <v>0</v>
      </c>
      <c r="BE106" s="7"/>
      <c r="BT106" s="131" t="s">
        <v>87</v>
      </c>
      <c r="BV106" s="131" t="s">
        <v>81</v>
      </c>
      <c r="BW106" s="131" t="s">
        <v>122</v>
      </c>
      <c r="BX106" s="131" t="s">
        <v>5</v>
      </c>
      <c r="CL106" s="131" t="s">
        <v>1</v>
      </c>
      <c r="CM106" s="131" t="s">
        <v>89</v>
      </c>
    </row>
    <row r="107" s="2" customFormat="1" ht="30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S8GZS3yafGDtdh92Ksr3kUMr8s/mioPYy4Klx2ci3Y0u0stX6fbgMGoflrzfw2hCmlEmWf3HjOcvaXX+HDTgig==" hashValue="RqAAWSiAUVcMSi0U4jyssQtWrFXqWWRLqqoVDyQSYoIezRKt9NQjJoXFmCh7cS7dQGInygjAf5rmRnMlAKGUAw==" algorithmName="SHA-512" password="CC35"/>
  <mergeCells count="8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94:AP94"/>
  </mergeCells>
  <hyperlinks>
    <hyperlink ref="A95" location="'IO-01 -  Dopravní řešení ...'!C2" display="/"/>
    <hyperlink ref="A96" location="'IO-02 - Opěrné zdi a scho...'!C2" display="/"/>
    <hyperlink ref="A97" location="'IO-03 - Dešťová kanalizace'!C2" display="/"/>
    <hyperlink ref="A98" location="'IO-06 - Optická síť'!C2" display="/"/>
    <hyperlink ref="A99" location="'SO-01-1 - Drobná architek...'!C2" display="/"/>
    <hyperlink ref="A100" location="'SO-01-2 - Drobná architek...'!C2" display="/"/>
    <hyperlink ref="A101" location="'SO-01-3 - Drobná architek...'!C2" display="/"/>
    <hyperlink ref="A102" location="'SO-02 - Sadové úpravy'!C2" display="/"/>
    <hyperlink ref="A103" location="'SO-03 - Mobiliář'!C2" display="/"/>
    <hyperlink ref="A104" location="'SO-04 - Demolice'!C2" display="/"/>
    <hyperlink ref="A105" location="'VON - Vedlejší a ostatní ...'!C2" display="/"/>
    <hyperlink ref="A106" location="'IO-04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ROUND((SUM(BE118:BE122)),  2)</f>
        <v>0</v>
      </c>
      <c r="G33" s="38"/>
      <c r="H33" s="38"/>
      <c r="I33" s="155">
        <v>0.20999999999999999</v>
      </c>
      <c r="J33" s="154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ROUND((SUM(BF118:BF122)),  2)</f>
        <v>0</v>
      </c>
      <c r="G34" s="38"/>
      <c r="H34" s="38"/>
      <c r="I34" s="155">
        <v>0.14999999999999999</v>
      </c>
      <c r="J34" s="154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ROUND((SUM(BG118:BG122)),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ROUND((SUM(BH118:BH122)),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ROUND((SUM(BI118:BI122)),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SO-03 - Mobiliář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132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137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144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ROZ 180037 - Revitalizace veřejných ploch města Luby - Lokalita B, U Pily - IV.etapa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SO-03 - Mobiliář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16. 1. 2022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Luby</v>
      </c>
      <c r="G114" s="40"/>
      <c r="H114" s="40"/>
      <c r="I114" s="32" t="s">
        <v>31</v>
      </c>
      <c r="J114" s="36" t="str">
        <f>E21</f>
        <v>A69-architekti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>Ing.Pavel Šturc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145</v>
      </c>
      <c r="D117" s="194" t="s">
        <v>64</v>
      </c>
      <c r="E117" s="194" t="s">
        <v>60</v>
      </c>
      <c r="F117" s="194" t="s">
        <v>61</v>
      </c>
      <c r="G117" s="194" t="s">
        <v>146</v>
      </c>
      <c r="H117" s="194" t="s">
        <v>147</v>
      </c>
      <c r="I117" s="194" t="s">
        <v>148</v>
      </c>
      <c r="J117" s="195" t="s">
        <v>129</v>
      </c>
      <c r="K117" s="196" t="s">
        <v>149</v>
      </c>
      <c r="L117" s="197"/>
      <c r="M117" s="100" t="s">
        <v>1</v>
      </c>
      <c r="N117" s="101" t="s">
        <v>43</v>
      </c>
      <c r="O117" s="101" t="s">
        <v>150</v>
      </c>
      <c r="P117" s="101" t="s">
        <v>151</v>
      </c>
      <c r="Q117" s="101" t="s">
        <v>152</v>
      </c>
      <c r="R117" s="101" t="s">
        <v>153</v>
      </c>
      <c r="S117" s="101" t="s">
        <v>154</v>
      </c>
      <c r="T117" s="102" t="s">
        <v>155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156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131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78</v>
      </c>
      <c r="E119" s="206" t="s">
        <v>157</v>
      </c>
      <c r="F119" s="206" t="s">
        <v>158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87</v>
      </c>
      <c r="AT119" s="215" t="s">
        <v>78</v>
      </c>
      <c r="AU119" s="215" t="s">
        <v>79</v>
      </c>
      <c r="AY119" s="214" t="s">
        <v>159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78</v>
      </c>
      <c r="E120" s="217" t="s">
        <v>208</v>
      </c>
      <c r="F120" s="217" t="s">
        <v>379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87</v>
      </c>
      <c r="AT120" s="215" t="s">
        <v>78</v>
      </c>
      <c r="AU120" s="215" t="s">
        <v>87</v>
      </c>
      <c r="AY120" s="214" t="s">
        <v>159</v>
      </c>
      <c r="BK120" s="216">
        <f>SUM(BK121:BK122)</f>
        <v>0</v>
      </c>
    </row>
    <row r="121" s="2" customFormat="1" ht="16.5" customHeight="1">
      <c r="A121" s="38"/>
      <c r="B121" s="39"/>
      <c r="C121" s="219" t="s">
        <v>87</v>
      </c>
      <c r="D121" s="219" t="s">
        <v>161</v>
      </c>
      <c r="E121" s="220" t="s">
        <v>1221</v>
      </c>
      <c r="F121" s="221" t="s">
        <v>1222</v>
      </c>
      <c r="G121" s="222" t="s">
        <v>458</v>
      </c>
      <c r="H121" s="223">
        <v>10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165</v>
      </c>
      <c r="AT121" s="231" t="s">
        <v>161</v>
      </c>
      <c r="AU121" s="231" t="s">
        <v>89</v>
      </c>
      <c r="AY121" s="17" t="s">
        <v>159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165</v>
      </c>
      <c r="BM121" s="231" t="s">
        <v>89</v>
      </c>
    </row>
    <row r="122" s="2" customFormat="1" ht="16.5" customHeight="1">
      <c r="A122" s="38"/>
      <c r="B122" s="39"/>
      <c r="C122" s="219" t="s">
        <v>89</v>
      </c>
      <c r="D122" s="219" t="s">
        <v>161</v>
      </c>
      <c r="E122" s="220" t="s">
        <v>1223</v>
      </c>
      <c r="F122" s="221" t="s">
        <v>1224</v>
      </c>
      <c r="G122" s="222" t="s">
        <v>458</v>
      </c>
      <c r="H122" s="223">
        <v>13</v>
      </c>
      <c r="I122" s="224"/>
      <c r="J122" s="225">
        <f>ROUND(I122*H122,2)</f>
        <v>0</v>
      </c>
      <c r="K122" s="226"/>
      <c r="L122" s="44"/>
      <c r="M122" s="267" t="s">
        <v>1</v>
      </c>
      <c r="N122" s="268" t="s">
        <v>44</v>
      </c>
      <c r="O122" s="269"/>
      <c r="P122" s="270">
        <f>O122*H122</f>
        <v>0</v>
      </c>
      <c r="Q122" s="270">
        <v>0</v>
      </c>
      <c r="R122" s="270">
        <f>Q122*H122</f>
        <v>0</v>
      </c>
      <c r="S122" s="270">
        <v>0</v>
      </c>
      <c r="T122" s="27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165</v>
      </c>
      <c r="AT122" s="231" t="s">
        <v>161</v>
      </c>
      <c r="AU122" s="231" t="s">
        <v>89</v>
      </c>
      <c r="AY122" s="17" t="s">
        <v>159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87</v>
      </c>
      <c r="BK122" s="232">
        <f>ROUND(I122*H122,2)</f>
        <v>0</v>
      </c>
      <c r="BL122" s="17" t="s">
        <v>165</v>
      </c>
      <c r="BM122" s="231" t="s">
        <v>165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dNF3wyqUiTvBh0W1M+EPX3/M6jFdnbjRZeZ/7iFmT23iy2BuJXiiV1AdVrZlqBUDAQV8gwMDjZ7j6234r5pjwg==" hashValue="RCCFe3GS+H627qXYHwohWp0TsIKr9zujDEVeWcZnonJXj1UmMWWelQipKgb3PlWmEiX521/RymtFr7GAg2Z55A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ROUND((SUM(BE121:BE170)),  2)</f>
        <v>0</v>
      </c>
      <c r="G33" s="38"/>
      <c r="H33" s="38"/>
      <c r="I33" s="155">
        <v>0.20999999999999999</v>
      </c>
      <c r="J33" s="154">
        <f>ROUND(((SUM(BE121:BE170))*I33),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ROUND((SUM(BF121:BF170)),  2)</f>
        <v>0</v>
      </c>
      <c r="G34" s="38"/>
      <c r="H34" s="38"/>
      <c r="I34" s="155">
        <v>0.14999999999999999</v>
      </c>
      <c r="J34" s="154">
        <f>ROUND(((SUM(BF121:BF170))*I34),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ROUND((SUM(BG121:BG170)),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ROUND((SUM(BH121:BH170)),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ROUND((SUM(BI121:BI170)),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SO-04 - Demolice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132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133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510</v>
      </c>
      <c r="E99" s="188"/>
      <c r="F99" s="188"/>
      <c r="G99" s="188"/>
      <c r="H99" s="188"/>
      <c r="I99" s="188"/>
      <c r="J99" s="189">
        <f>J141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137</v>
      </c>
      <c r="E100" s="188"/>
      <c r="F100" s="188"/>
      <c r="G100" s="188"/>
      <c r="H100" s="188"/>
      <c r="I100" s="188"/>
      <c r="J100" s="189">
        <f>J145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138</v>
      </c>
      <c r="E101" s="188"/>
      <c r="F101" s="188"/>
      <c r="G101" s="188"/>
      <c r="H101" s="188"/>
      <c r="I101" s="188"/>
      <c r="J101" s="189">
        <f>J160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ROZ 180037 - Revitalizace veřejných ploch města Luby - Lokalita B, U Pily - IV.etapa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SO-04 - Demolice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16. 1. 2022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Luby</v>
      </c>
      <c r="G117" s="40"/>
      <c r="H117" s="40"/>
      <c r="I117" s="32" t="s">
        <v>31</v>
      </c>
      <c r="J117" s="36" t="str">
        <f>E21</f>
        <v>A69-architekti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Ing.Pavel Šturc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145</v>
      </c>
      <c r="D120" s="194" t="s">
        <v>64</v>
      </c>
      <c r="E120" s="194" t="s">
        <v>60</v>
      </c>
      <c r="F120" s="194" t="s">
        <v>61</v>
      </c>
      <c r="G120" s="194" t="s">
        <v>146</v>
      </c>
      <c r="H120" s="194" t="s">
        <v>147</v>
      </c>
      <c r="I120" s="194" t="s">
        <v>148</v>
      </c>
      <c r="J120" s="195" t="s">
        <v>129</v>
      </c>
      <c r="K120" s="196" t="s">
        <v>149</v>
      </c>
      <c r="L120" s="197"/>
      <c r="M120" s="100" t="s">
        <v>1</v>
      </c>
      <c r="N120" s="101" t="s">
        <v>43</v>
      </c>
      <c r="O120" s="101" t="s">
        <v>150</v>
      </c>
      <c r="P120" s="101" t="s">
        <v>151</v>
      </c>
      <c r="Q120" s="101" t="s">
        <v>152</v>
      </c>
      <c r="R120" s="101" t="s">
        <v>153</v>
      </c>
      <c r="S120" s="101" t="s">
        <v>154</v>
      </c>
      <c r="T120" s="102" t="s">
        <v>155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156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2076.5860000000002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78</v>
      </c>
      <c r="AU121" s="17" t="s">
        <v>131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78</v>
      </c>
      <c r="E122" s="206" t="s">
        <v>157</v>
      </c>
      <c r="F122" s="206" t="s">
        <v>158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P123+P141+P145+P160</f>
        <v>0</v>
      </c>
      <c r="Q122" s="211"/>
      <c r="R122" s="212">
        <f>R123+R141+R145+R160</f>
        <v>0</v>
      </c>
      <c r="S122" s="211"/>
      <c r="T122" s="213">
        <f>T123+T141+T145+T160</f>
        <v>2076.5860000000002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87</v>
      </c>
      <c r="AT122" s="215" t="s">
        <v>78</v>
      </c>
      <c r="AU122" s="215" t="s">
        <v>79</v>
      </c>
      <c r="AY122" s="214" t="s">
        <v>159</v>
      </c>
      <c r="BK122" s="216">
        <f>BK123+BK141+BK145+BK160</f>
        <v>0</v>
      </c>
    </row>
    <row r="123" s="12" customFormat="1" ht="22.8" customHeight="1">
      <c r="A123" s="12"/>
      <c r="B123" s="203"/>
      <c r="C123" s="204"/>
      <c r="D123" s="205" t="s">
        <v>78</v>
      </c>
      <c r="E123" s="217" t="s">
        <v>87</v>
      </c>
      <c r="F123" s="217" t="s">
        <v>160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SUM(P124:P140)</f>
        <v>0</v>
      </c>
      <c r="Q123" s="211"/>
      <c r="R123" s="212">
        <f>SUM(R124:R140)</f>
        <v>0</v>
      </c>
      <c r="S123" s="211"/>
      <c r="T123" s="213">
        <f>SUM(T124:T140)</f>
        <v>1974.5150000000001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87</v>
      </c>
      <c r="AY123" s="214" t="s">
        <v>159</v>
      </c>
      <c r="BK123" s="216">
        <f>SUM(BK124:BK140)</f>
        <v>0</v>
      </c>
    </row>
    <row r="124" s="2" customFormat="1" ht="24.15" customHeight="1">
      <c r="A124" s="38"/>
      <c r="B124" s="39"/>
      <c r="C124" s="219" t="s">
        <v>87</v>
      </c>
      <c r="D124" s="219" t="s">
        <v>161</v>
      </c>
      <c r="E124" s="220" t="s">
        <v>1226</v>
      </c>
      <c r="F124" s="221" t="s">
        <v>1227</v>
      </c>
      <c r="G124" s="222" t="s">
        <v>164</v>
      </c>
      <c r="H124" s="223">
        <v>463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44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0.26000000000000001</v>
      </c>
      <c r="T124" s="230">
        <f>S124*H124</f>
        <v>120.38000000000001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165</v>
      </c>
      <c r="AT124" s="231" t="s">
        <v>161</v>
      </c>
      <c r="AU124" s="231" t="s">
        <v>89</v>
      </c>
      <c r="AY124" s="17" t="s">
        <v>159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87</v>
      </c>
      <c r="BK124" s="232">
        <f>ROUND(I124*H124,2)</f>
        <v>0</v>
      </c>
      <c r="BL124" s="17" t="s">
        <v>165</v>
      </c>
      <c r="BM124" s="231" t="s">
        <v>89</v>
      </c>
    </row>
    <row r="125" s="2" customFormat="1" ht="24.15" customHeight="1">
      <c r="A125" s="38"/>
      <c r="B125" s="39"/>
      <c r="C125" s="219" t="s">
        <v>89</v>
      </c>
      <c r="D125" s="219" t="s">
        <v>161</v>
      </c>
      <c r="E125" s="220" t="s">
        <v>1228</v>
      </c>
      <c r="F125" s="221" t="s">
        <v>1229</v>
      </c>
      <c r="G125" s="222" t="s">
        <v>164</v>
      </c>
      <c r="H125" s="223">
        <v>113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0.29499999999999998</v>
      </c>
      <c r="T125" s="230">
        <f>S125*H125</f>
        <v>33.335000000000001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165</v>
      </c>
      <c r="AT125" s="231" t="s">
        <v>161</v>
      </c>
      <c r="AU125" s="231" t="s">
        <v>89</v>
      </c>
      <c r="AY125" s="17" t="s">
        <v>159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165</v>
      </c>
      <c r="BM125" s="231" t="s">
        <v>165</v>
      </c>
    </row>
    <row r="126" s="2" customFormat="1" ht="16.5" customHeight="1">
      <c r="A126" s="38"/>
      <c r="B126" s="39"/>
      <c r="C126" s="219" t="s">
        <v>178</v>
      </c>
      <c r="D126" s="219" t="s">
        <v>161</v>
      </c>
      <c r="E126" s="220" t="s">
        <v>1230</v>
      </c>
      <c r="F126" s="221" t="s">
        <v>1231</v>
      </c>
      <c r="G126" s="222" t="s">
        <v>164</v>
      </c>
      <c r="H126" s="223">
        <v>920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0.22</v>
      </c>
      <c r="T126" s="230">
        <f>S126*H126</f>
        <v>202.40000000000001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165</v>
      </c>
      <c r="AT126" s="231" t="s">
        <v>161</v>
      </c>
      <c r="AU126" s="231" t="s">
        <v>89</v>
      </c>
      <c r="AY126" s="17" t="s">
        <v>159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165</v>
      </c>
      <c r="BM126" s="231" t="s">
        <v>192</v>
      </c>
    </row>
    <row r="127" s="2" customFormat="1" ht="24.15" customHeight="1">
      <c r="A127" s="38"/>
      <c r="B127" s="39"/>
      <c r="C127" s="219" t="s">
        <v>165</v>
      </c>
      <c r="D127" s="219" t="s">
        <v>161</v>
      </c>
      <c r="E127" s="220" t="s">
        <v>1232</v>
      </c>
      <c r="F127" s="221" t="s">
        <v>1233</v>
      </c>
      <c r="G127" s="222" t="s">
        <v>164</v>
      </c>
      <c r="H127" s="223">
        <v>6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0.57999999999999996</v>
      </c>
      <c r="T127" s="230">
        <f>S127*H127</f>
        <v>3.4799999999999995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165</v>
      </c>
      <c r="AT127" s="231" t="s">
        <v>161</v>
      </c>
      <c r="AU127" s="231" t="s">
        <v>89</v>
      </c>
      <c r="AY127" s="17" t="s">
        <v>159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165</v>
      </c>
      <c r="BM127" s="231" t="s">
        <v>202</v>
      </c>
    </row>
    <row r="128" s="2" customFormat="1" ht="33" customHeight="1">
      <c r="A128" s="38"/>
      <c r="B128" s="39"/>
      <c r="C128" s="219" t="s">
        <v>187</v>
      </c>
      <c r="D128" s="219" t="s">
        <v>161</v>
      </c>
      <c r="E128" s="220" t="s">
        <v>1234</v>
      </c>
      <c r="F128" s="221" t="s">
        <v>1235</v>
      </c>
      <c r="G128" s="222" t="s">
        <v>164</v>
      </c>
      <c r="H128" s="223">
        <v>320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0.625</v>
      </c>
      <c r="T128" s="230">
        <f>S128*H128</f>
        <v>200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165</v>
      </c>
      <c r="AT128" s="231" t="s">
        <v>161</v>
      </c>
      <c r="AU128" s="231" t="s">
        <v>89</v>
      </c>
      <c r="AY128" s="17" t="s">
        <v>159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165</v>
      </c>
      <c r="BM128" s="231" t="s">
        <v>215</v>
      </c>
    </row>
    <row r="129" s="2" customFormat="1" ht="21.75" customHeight="1">
      <c r="A129" s="38"/>
      <c r="B129" s="39"/>
      <c r="C129" s="219" t="s">
        <v>192</v>
      </c>
      <c r="D129" s="219" t="s">
        <v>161</v>
      </c>
      <c r="E129" s="220" t="s">
        <v>1236</v>
      </c>
      <c r="F129" s="221" t="s">
        <v>1237</v>
      </c>
      <c r="G129" s="222" t="s">
        <v>164</v>
      </c>
      <c r="H129" s="223">
        <v>530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0.44</v>
      </c>
      <c r="T129" s="230">
        <f>S129*H129</f>
        <v>233.19999999999999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165</v>
      </c>
      <c r="AT129" s="231" t="s">
        <v>161</v>
      </c>
      <c r="AU129" s="231" t="s">
        <v>89</v>
      </c>
      <c r="AY129" s="17" t="s">
        <v>159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165</v>
      </c>
      <c r="BM129" s="231" t="s">
        <v>224</v>
      </c>
    </row>
    <row r="130" s="2" customFormat="1" ht="21.75" customHeight="1">
      <c r="A130" s="38"/>
      <c r="B130" s="39"/>
      <c r="C130" s="219" t="s">
        <v>197</v>
      </c>
      <c r="D130" s="219" t="s">
        <v>161</v>
      </c>
      <c r="E130" s="220" t="s">
        <v>1238</v>
      </c>
      <c r="F130" s="221" t="s">
        <v>1239</v>
      </c>
      <c r="G130" s="222" t="s">
        <v>164</v>
      </c>
      <c r="H130" s="223">
        <v>1290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0.57999999999999996</v>
      </c>
      <c r="T130" s="230">
        <f>S130*H130</f>
        <v>748.19999999999993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165</v>
      </c>
      <c r="AT130" s="231" t="s">
        <v>161</v>
      </c>
      <c r="AU130" s="231" t="s">
        <v>89</v>
      </c>
      <c r="AY130" s="17" t="s">
        <v>159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165</v>
      </c>
      <c r="BM130" s="231" t="s">
        <v>235</v>
      </c>
    </row>
    <row r="131" s="2" customFormat="1" ht="24.15" customHeight="1">
      <c r="A131" s="38"/>
      <c r="B131" s="39"/>
      <c r="C131" s="219" t="s">
        <v>202</v>
      </c>
      <c r="D131" s="219" t="s">
        <v>161</v>
      </c>
      <c r="E131" s="220" t="s">
        <v>1240</v>
      </c>
      <c r="F131" s="221" t="s">
        <v>1241</v>
      </c>
      <c r="G131" s="222" t="s">
        <v>164</v>
      </c>
      <c r="H131" s="223">
        <v>980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0.316</v>
      </c>
      <c r="T131" s="230">
        <f>S131*H131</f>
        <v>309.68000000000001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165</v>
      </c>
      <c r="AT131" s="231" t="s">
        <v>161</v>
      </c>
      <c r="AU131" s="231" t="s">
        <v>89</v>
      </c>
      <c r="AY131" s="17" t="s">
        <v>159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165</v>
      </c>
      <c r="BM131" s="231" t="s">
        <v>1242</v>
      </c>
    </row>
    <row r="132" s="15" customFormat="1">
      <c r="A132" s="15"/>
      <c r="B132" s="273"/>
      <c r="C132" s="274"/>
      <c r="D132" s="235" t="s">
        <v>170</v>
      </c>
      <c r="E132" s="275" t="s">
        <v>1</v>
      </c>
      <c r="F132" s="276" t="s">
        <v>1243</v>
      </c>
      <c r="G132" s="274"/>
      <c r="H132" s="275" t="s">
        <v>1</v>
      </c>
      <c r="I132" s="277"/>
      <c r="J132" s="274"/>
      <c r="K132" s="274"/>
      <c r="L132" s="278"/>
      <c r="M132" s="279"/>
      <c r="N132" s="280"/>
      <c r="O132" s="280"/>
      <c r="P132" s="280"/>
      <c r="Q132" s="280"/>
      <c r="R132" s="280"/>
      <c r="S132" s="280"/>
      <c r="T132" s="28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2" t="s">
        <v>170</v>
      </c>
      <c r="AU132" s="282" t="s">
        <v>89</v>
      </c>
      <c r="AV132" s="15" t="s">
        <v>87</v>
      </c>
      <c r="AW132" s="15" t="s">
        <v>34</v>
      </c>
      <c r="AX132" s="15" t="s">
        <v>79</v>
      </c>
      <c r="AY132" s="282" t="s">
        <v>159</v>
      </c>
    </row>
    <row r="133" s="13" customFormat="1">
      <c r="A133" s="13"/>
      <c r="B133" s="233"/>
      <c r="C133" s="234"/>
      <c r="D133" s="235" t="s">
        <v>170</v>
      </c>
      <c r="E133" s="236" t="s">
        <v>1</v>
      </c>
      <c r="F133" s="237" t="s">
        <v>1244</v>
      </c>
      <c r="G133" s="234"/>
      <c r="H133" s="238">
        <v>980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170</v>
      </c>
      <c r="AU133" s="244" t="s">
        <v>89</v>
      </c>
      <c r="AV133" s="13" t="s">
        <v>89</v>
      </c>
      <c r="AW133" s="13" t="s">
        <v>34</v>
      </c>
      <c r="AX133" s="13" t="s">
        <v>87</v>
      </c>
      <c r="AY133" s="244" t="s">
        <v>159</v>
      </c>
    </row>
    <row r="134" s="2" customFormat="1" ht="16.5" customHeight="1">
      <c r="A134" s="38"/>
      <c r="B134" s="39"/>
      <c r="C134" s="219" t="s">
        <v>208</v>
      </c>
      <c r="D134" s="219" t="s">
        <v>161</v>
      </c>
      <c r="E134" s="220" t="s">
        <v>1245</v>
      </c>
      <c r="F134" s="221" t="s">
        <v>1246</v>
      </c>
      <c r="G134" s="222" t="s">
        <v>251</v>
      </c>
      <c r="H134" s="223">
        <v>368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0.28999999999999998</v>
      </c>
      <c r="T134" s="230">
        <f>S134*H134</f>
        <v>106.72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165</v>
      </c>
      <c r="AT134" s="231" t="s">
        <v>161</v>
      </c>
      <c r="AU134" s="231" t="s">
        <v>89</v>
      </c>
      <c r="AY134" s="17" t="s">
        <v>159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165</v>
      </c>
      <c r="BM134" s="231" t="s">
        <v>213</v>
      </c>
    </row>
    <row r="135" s="2" customFormat="1" ht="16.5" customHeight="1">
      <c r="A135" s="38"/>
      <c r="B135" s="39"/>
      <c r="C135" s="219" t="s">
        <v>215</v>
      </c>
      <c r="D135" s="219" t="s">
        <v>161</v>
      </c>
      <c r="E135" s="220" t="s">
        <v>1247</v>
      </c>
      <c r="F135" s="221" t="s">
        <v>1248</v>
      </c>
      <c r="G135" s="222" t="s">
        <v>251</v>
      </c>
      <c r="H135" s="223">
        <v>428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0.040000000000000001</v>
      </c>
      <c r="T135" s="230">
        <f>S135*H135</f>
        <v>17.120000000000001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165</v>
      </c>
      <c r="AT135" s="231" t="s">
        <v>161</v>
      </c>
      <c r="AU135" s="231" t="s">
        <v>89</v>
      </c>
      <c r="AY135" s="17" t="s">
        <v>159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165</v>
      </c>
      <c r="BM135" s="231" t="s">
        <v>263</v>
      </c>
    </row>
    <row r="136" s="2" customFormat="1" ht="24.15" customHeight="1">
      <c r="A136" s="38"/>
      <c r="B136" s="39"/>
      <c r="C136" s="219" t="s">
        <v>220</v>
      </c>
      <c r="D136" s="219" t="s">
        <v>161</v>
      </c>
      <c r="E136" s="220" t="s">
        <v>1249</v>
      </c>
      <c r="F136" s="221" t="s">
        <v>1250</v>
      </c>
      <c r="G136" s="222" t="s">
        <v>168</v>
      </c>
      <c r="H136" s="223">
        <v>140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165</v>
      </c>
      <c r="AT136" s="231" t="s">
        <v>161</v>
      </c>
      <c r="AU136" s="231" t="s">
        <v>89</v>
      </c>
      <c r="AY136" s="17" t="s">
        <v>159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165</v>
      </c>
      <c r="BM136" s="231" t="s">
        <v>1251</v>
      </c>
    </row>
    <row r="137" s="13" customFormat="1">
      <c r="A137" s="13"/>
      <c r="B137" s="233"/>
      <c r="C137" s="234"/>
      <c r="D137" s="235" t="s">
        <v>170</v>
      </c>
      <c r="E137" s="236" t="s">
        <v>1</v>
      </c>
      <c r="F137" s="237" t="s">
        <v>1252</v>
      </c>
      <c r="G137" s="234"/>
      <c r="H137" s="238">
        <v>140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170</v>
      </c>
      <c r="AU137" s="244" t="s">
        <v>89</v>
      </c>
      <c r="AV137" s="13" t="s">
        <v>89</v>
      </c>
      <c r="AW137" s="13" t="s">
        <v>34</v>
      </c>
      <c r="AX137" s="13" t="s">
        <v>79</v>
      </c>
      <c r="AY137" s="244" t="s">
        <v>159</v>
      </c>
    </row>
    <row r="138" s="14" customFormat="1">
      <c r="A138" s="14"/>
      <c r="B138" s="245"/>
      <c r="C138" s="246"/>
      <c r="D138" s="235" t="s">
        <v>170</v>
      </c>
      <c r="E138" s="247" t="s">
        <v>1</v>
      </c>
      <c r="F138" s="248" t="s">
        <v>177</v>
      </c>
      <c r="G138" s="246"/>
      <c r="H138" s="249">
        <v>140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170</v>
      </c>
      <c r="AU138" s="255" t="s">
        <v>89</v>
      </c>
      <c r="AV138" s="14" t="s">
        <v>165</v>
      </c>
      <c r="AW138" s="14" t="s">
        <v>34</v>
      </c>
      <c r="AX138" s="14" t="s">
        <v>87</v>
      </c>
      <c r="AY138" s="255" t="s">
        <v>159</v>
      </c>
    </row>
    <row r="139" s="2" customFormat="1" ht="24.15" customHeight="1">
      <c r="A139" s="38"/>
      <c r="B139" s="39"/>
      <c r="C139" s="219" t="s">
        <v>224</v>
      </c>
      <c r="D139" s="219" t="s">
        <v>161</v>
      </c>
      <c r="E139" s="220" t="s">
        <v>1253</v>
      </c>
      <c r="F139" s="221" t="s">
        <v>1254</v>
      </c>
      <c r="G139" s="222" t="s">
        <v>168</v>
      </c>
      <c r="H139" s="223">
        <v>140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165</v>
      </c>
      <c r="AT139" s="231" t="s">
        <v>161</v>
      </c>
      <c r="AU139" s="231" t="s">
        <v>89</v>
      </c>
      <c r="AY139" s="17" t="s">
        <v>159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165</v>
      </c>
      <c r="BM139" s="231" t="s">
        <v>1255</v>
      </c>
    </row>
    <row r="140" s="2" customFormat="1" ht="21.75" customHeight="1">
      <c r="A140" s="38"/>
      <c r="B140" s="39"/>
      <c r="C140" s="219" t="s">
        <v>230</v>
      </c>
      <c r="D140" s="219" t="s">
        <v>161</v>
      </c>
      <c r="E140" s="220" t="s">
        <v>1256</v>
      </c>
      <c r="F140" s="221" t="s">
        <v>1257</v>
      </c>
      <c r="G140" s="222" t="s">
        <v>168</v>
      </c>
      <c r="H140" s="223">
        <v>140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165</v>
      </c>
      <c r="AT140" s="231" t="s">
        <v>161</v>
      </c>
      <c r="AU140" s="231" t="s">
        <v>89</v>
      </c>
      <c r="AY140" s="17" t="s">
        <v>159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165</v>
      </c>
      <c r="BM140" s="231" t="s">
        <v>1258</v>
      </c>
    </row>
    <row r="141" s="12" customFormat="1" ht="22.8" customHeight="1">
      <c r="A141" s="12"/>
      <c r="B141" s="203"/>
      <c r="C141" s="204"/>
      <c r="D141" s="205" t="s">
        <v>78</v>
      </c>
      <c r="E141" s="217" t="s">
        <v>178</v>
      </c>
      <c r="F141" s="217" t="s">
        <v>545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SUM(P142:P144)</f>
        <v>0</v>
      </c>
      <c r="Q141" s="211"/>
      <c r="R141" s="212">
        <f>SUM(R142:R144)</f>
        <v>0</v>
      </c>
      <c r="S141" s="211"/>
      <c r="T141" s="213">
        <f>SUM(T142:T144)</f>
        <v>21.599999999999998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87</v>
      </c>
      <c r="AT141" s="215" t="s">
        <v>78</v>
      </c>
      <c r="AU141" s="215" t="s">
        <v>87</v>
      </c>
      <c r="AY141" s="214" t="s">
        <v>159</v>
      </c>
      <c r="BK141" s="216">
        <f>SUM(BK142:BK144)</f>
        <v>0</v>
      </c>
    </row>
    <row r="142" s="2" customFormat="1" ht="16.5" customHeight="1">
      <c r="A142" s="38"/>
      <c r="B142" s="39"/>
      <c r="C142" s="219" t="s">
        <v>235</v>
      </c>
      <c r="D142" s="219" t="s">
        <v>161</v>
      </c>
      <c r="E142" s="220" t="s">
        <v>1259</v>
      </c>
      <c r="F142" s="221" t="s">
        <v>1260</v>
      </c>
      <c r="G142" s="222" t="s">
        <v>415</v>
      </c>
      <c r="H142" s="223">
        <v>9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2.3999999999999999</v>
      </c>
      <c r="T142" s="230">
        <f>S142*H142</f>
        <v>21.599999999999998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165</v>
      </c>
      <c r="AT142" s="231" t="s">
        <v>161</v>
      </c>
      <c r="AU142" s="231" t="s">
        <v>89</v>
      </c>
      <c r="AY142" s="17" t="s">
        <v>159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165</v>
      </c>
      <c r="BM142" s="231" t="s">
        <v>284</v>
      </c>
    </row>
    <row r="143" s="13" customFormat="1">
      <c r="A143" s="13"/>
      <c r="B143" s="233"/>
      <c r="C143" s="234"/>
      <c r="D143" s="235" t="s">
        <v>170</v>
      </c>
      <c r="E143" s="236" t="s">
        <v>1</v>
      </c>
      <c r="F143" s="237" t="s">
        <v>1261</v>
      </c>
      <c r="G143" s="234"/>
      <c r="H143" s="238">
        <v>9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170</v>
      </c>
      <c r="AU143" s="244" t="s">
        <v>89</v>
      </c>
      <c r="AV143" s="13" t="s">
        <v>89</v>
      </c>
      <c r="AW143" s="13" t="s">
        <v>34</v>
      </c>
      <c r="AX143" s="13" t="s">
        <v>79</v>
      </c>
      <c r="AY143" s="244" t="s">
        <v>159</v>
      </c>
    </row>
    <row r="144" s="14" customFormat="1">
      <c r="A144" s="14"/>
      <c r="B144" s="245"/>
      <c r="C144" s="246"/>
      <c r="D144" s="235" t="s">
        <v>170</v>
      </c>
      <c r="E144" s="247" t="s">
        <v>1</v>
      </c>
      <c r="F144" s="248" t="s">
        <v>177</v>
      </c>
      <c r="G144" s="246"/>
      <c r="H144" s="249">
        <v>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170</v>
      </c>
      <c r="AU144" s="255" t="s">
        <v>89</v>
      </c>
      <c r="AV144" s="14" t="s">
        <v>165</v>
      </c>
      <c r="AW144" s="14" t="s">
        <v>34</v>
      </c>
      <c r="AX144" s="14" t="s">
        <v>87</v>
      </c>
      <c r="AY144" s="255" t="s">
        <v>159</v>
      </c>
    </row>
    <row r="145" s="12" customFormat="1" ht="22.8" customHeight="1">
      <c r="A145" s="12"/>
      <c r="B145" s="203"/>
      <c r="C145" s="204"/>
      <c r="D145" s="205" t="s">
        <v>78</v>
      </c>
      <c r="E145" s="217" t="s">
        <v>208</v>
      </c>
      <c r="F145" s="217" t="s">
        <v>379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SUM(P146:P159)</f>
        <v>0</v>
      </c>
      <c r="Q145" s="211"/>
      <c r="R145" s="212">
        <f>SUM(R146:R159)</f>
        <v>0</v>
      </c>
      <c r="S145" s="211"/>
      <c r="T145" s="213">
        <f>SUM(T146:T159)</f>
        <v>80.471000000000004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87</v>
      </c>
      <c r="AT145" s="215" t="s">
        <v>78</v>
      </c>
      <c r="AU145" s="215" t="s">
        <v>87</v>
      </c>
      <c r="AY145" s="214" t="s">
        <v>159</v>
      </c>
      <c r="BK145" s="216">
        <f>SUM(BK146:BK159)</f>
        <v>0</v>
      </c>
    </row>
    <row r="146" s="2" customFormat="1" ht="16.5" customHeight="1">
      <c r="A146" s="38"/>
      <c r="B146" s="39"/>
      <c r="C146" s="219" t="s">
        <v>8</v>
      </c>
      <c r="D146" s="219" t="s">
        <v>161</v>
      </c>
      <c r="E146" s="220" t="s">
        <v>1262</v>
      </c>
      <c r="F146" s="221" t="s">
        <v>1263</v>
      </c>
      <c r="G146" s="222" t="s">
        <v>168</v>
      </c>
      <c r="H146" s="223">
        <v>11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2.2000000000000002</v>
      </c>
      <c r="T146" s="230">
        <f>S146*H146</f>
        <v>24.200000000000003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165</v>
      </c>
      <c r="AT146" s="231" t="s">
        <v>161</v>
      </c>
      <c r="AU146" s="231" t="s">
        <v>89</v>
      </c>
      <c r="AY146" s="17" t="s">
        <v>159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165</v>
      </c>
      <c r="BM146" s="231" t="s">
        <v>238</v>
      </c>
    </row>
    <row r="147" s="13" customFormat="1">
      <c r="A147" s="13"/>
      <c r="B147" s="233"/>
      <c r="C147" s="234"/>
      <c r="D147" s="235" t="s">
        <v>170</v>
      </c>
      <c r="E147" s="236" t="s">
        <v>1</v>
      </c>
      <c r="F147" s="237" t="s">
        <v>1264</v>
      </c>
      <c r="G147" s="234"/>
      <c r="H147" s="238">
        <v>11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170</v>
      </c>
      <c r="AU147" s="244" t="s">
        <v>89</v>
      </c>
      <c r="AV147" s="13" t="s">
        <v>89</v>
      </c>
      <c r="AW147" s="13" t="s">
        <v>34</v>
      </c>
      <c r="AX147" s="13" t="s">
        <v>79</v>
      </c>
      <c r="AY147" s="244" t="s">
        <v>159</v>
      </c>
    </row>
    <row r="148" s="14" customFormat="1">
      <c r="A148" s="14"/>
      <c r="B148" s="245"/>
      <c r="C148" s="246"/>
      <c r="D148" s="235" t="s">
        <v>170</v>
      </c>
      <c r="E148" s="247" t="s">
        <v>1</v>
      </c>
      <c r="F148" s="248" t="s">
        <v>177</v>
      </c>
      <c r="G148" s="246"/>
      <c r="H148" s="249">
        <v>11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170</v>
      </c>
      <c r="AU148" s="255" t="s">
        <v>89</v>
      </c>
      <c r="AV148" s="14" t="s">
        <v>165</v>
      </c>
      <c r="AW148" s="14" t="s">
        <v>34</v>
      </c>
      <c r="AX148" s="14" t="s">
        <v>87</v>
      </c>
      <c r="AY148" s="255" t="s">
        <v>159</v>
      </c>
    </row>
    <row r="149" s="2" customFormat="1" ht="16.5" customHeight="1">
      <c r="A149" s="38"/>
      <c r="B149" s="39"/>
      <c r="C149" s="219" t="s">
        <v>243</v>
      </c>
      <c r="D149" s="219" t="s">
        <v>161</v>
      </c>
      <c r="E149" s="220" t="s">
        <v>1265</v>
      </c>
      <c r="F149" s="221" t="s">
        <v>1266</v>
      </c>
      <c r="G149" s="222" t="s">
        <v>168</v>
      </c>
      <c r="H149" s="223">
        <v>20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2.3999999999999999</v>
      </c>
      <c r="T149" s="230">
        <f>S149*H149</f>
        <v>48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165</v>
      </c>
      <c r="AT149" s="231" t="s">
        <v>161</v>
      </c>
      <c r="AU149" s="231" t="s">
        <v>89</v>
      </c>
      <c r="AY149" s="17" t="s">
        <v>159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165</v>
      </c>
      <c r="BM149" s="231" t="s">
        <v>242</v>
      </c>
    </row>
    <row r="150" s="13" customFormat="1">
      <c r="A150" s="13"/>
      <c r="B150" s="233"/>
      <c r="C150" s="234"/>
      <c r="D150" s="235" t="s">
        <v>170</v>
      </c>
      <c r="E150" s="236" t="s">
        <v>1</v>
      </c>
      <c r="F150" s="237" t="s">
        <v>1267</v>
      </c>
      <c r="G150" s="234"/>
      <c r="H150" s="238">
        <v>20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170</v>
      </c>
      <c r="AU150" s="244" t="s">
        <v>89</v>
      </c>
      <c r="AV150" s="13" t="s">
        <v>89</v>
      </c>
      <c r="AW150" s="13" t="s">
        <v>34</v>
      </c>
      <c r="AX150" s="13" t="s">
        <v>79</v>
      </c>
      <c r="AY150" s="244" t="s">
        <v>159</v>
      </c>
    </row>
    <row r="151" s="14" customFormat="1">
      <c r="A151" s="14"/>
      <c r="B151" s="245"/>
      <c r="C151" s="246"/>
      <c r="D151" s="235" t="s">
        <v>170</v>
      </c>
      <c r="E151" s="247" t="s">
        <v>1</v>
      </c>
      <c r="F151" s="248" t="s">
        <v>177</v>
      </c>
      <c r="G151" s="246"/>
      <c r="H151" s="249">
        <v>20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170</v>
      </c>
      <c r="AU151" s="255" t="s">
        <v>89</v>
      </c>
      <c r="AV151" s="14" t="s">
        <v>165</v>
      </c>
      <c r="AW151" s="14" t="s">
        <v>34</v>
      </c>
      <c r="AX151" s="14" t="s">
        <v>87</v>
      </c>
      <c r="AY151" s="255" t="s">
        <v>159</v>
      </c>
    </row>
    <row r="152" s="2" customFormat="1" ht="24.15" customHeight="1">
      <c r="A152" s="38"/>
      <c r="B152" s="39"/>
      <c r="C152" s="219" t="s">
        <v>248</v>
      </c>
      <c r="D152" s="219" t="s">
        <v>161</v>
      </c>
      <c r="E152" s="220" t="s">
        <v>1268</v>
      </c>
      <c r="F152" s="221" t="s">
        <v>1269</v>
      </c>
      <c r="G152" s="222" t="s">
        <v>251</v>
      </c>
      <c r="H152" s="223">
        <v>15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0.035000000000000003</v>
      </c>
      <c r="T152" s="230">
        <f>S152*H152</f>
        <v>0.52500000000000002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165</v>
      </c>
      <c r="AT152" s="231" t="s">
        <v>161</v>
      </c>
      <c r="AU152" s="231" t="s">
        <v>89</v>
      </c>
      <c r="AY152" s="17" t="s">
        <v>159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165</v>
      </c>
      <c r="BM152" s="231" t="s">
        <v>246</v>
      </c>
    </row>
    <row r="153" s="2" customFormat="1" ht="24.15" customHeight="1">
      <c r="A153" s="38"/>
      <c r="B153" s="39"/>
      <c r="C153" s="219" t="s">
        <v>213</v>
      </c>
      <c r="D153" s="219" t="s">
        <v>161</v>
      </c>
      <c r="E153" s="220" t="s">
        <v>1270</v>
      </c>
      <c r="F153" s="221" t="s">
        <v>1271</v>
      </c>
      <c r="G153" s="222" t="s">
        <v>251</v>
      </c>
      <c r="H153" s="223">
        <v>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165</v>
      </c>
      <c r="AT153" s="231" t="s">
        <v>161</v>
      </c>
      <c r="AU153" s="231" t="s">
        <v>89</v>
      </c>
      <c r="AY153" s="17" t="s">
        <v>159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165</v>
      </c>
      <c r="BM153" s="231" t="s">
        <v>252</v>
      </c>
    </row>
    <row r="154" s="13" customFormat="1">
      <c r="A154" s="13"/>
      <c r="B154" s="233"/>
      <c r="C154" s="234"/>
      <c r="D154" s="235" t="s">
        <v>170</v>
      </c>
      <c r="E154" s="236" t="s">
        <v>1</v>
      </c>
      <c r="F154" s="237" t="s">
        <v>187</v>
      </c>
      <c r="G154" s="234"/>
      <c r="H154" s="238">
        <v>5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170</v>
      </c>
      <c r="AU154" s="244" t="s">
        <v>89</v>
      </c>
      <c r="AV154" s="13" t="s">
        <v>89</v>
      </c>
      <c r="AW154" s="13" t="s">
        <v>34</v>
      </c>
      <c r="AX154" s="13" t="s">
        <v>79</v>
      </c>
      <c r="AY154" s="244" t="s">
        <v>159</v>
      </c>
    </row>
    <row r="155" s="14" customFormat="1">
      <c r="A155" s="14"/>
      <c r="B155" s="245"/>
      <c r="C155" s="246"/>
      <c r="D155" s="235" t="s">
        <v>170</v>
      </c>
      <c r="E155" s="247" t="s">
        <v>1</v>
      </c>
      <c r="F155" s="248" t="s">
        <v>177</v>
      </c>
      <c r="G155" s="246"/>
      <c r="H155" s="249">
        <v>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170</v>
      </c>
      <c r="AU155" s="255" t="s">
        <v>89</v>
      </c>
      <c r="AV155" s="14" t="s">
        <v>165</v>
      </c>
      <c r="AW155" s="14" t="s">
        <v>34</v>
      </c>
      <c r="AX155" s="14" t="s">
        <v>87</v>
      </c>
      <c r="AY155" s="255" t="s">
        <v>159</v>
      </c>
    </row>
    <row r="156" s="2" customFormat="1" ht="24.15" customHeight="1">
      <c r="A156" s="38"/>
      <c r="B156" s="39"/>
      <c r="C156" s="219" t="s">
        <v>258</v>
      </c>
      <c r="D156" s="219" t="s">
        <v>161</v>
      </c>
      <c r="E156" s="220" t="s">
        <v>1272</v>
      </c>
      <c r="F156" s="221" t="s">
        <v>1273</v>
      </c>
      <c r="G156" s="222" t="s">
        <v>350</v>
      </c>
      <c r="H156" s="223">
        <v>3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0.082000000000000003</v>
      </c>
      <c r="T156" s="230">
        <f>S156*H156</f>
        <v>0.246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165</v>
      </c>
      <c r="AT156" s="231" t="s">
        <v>161</v>
      </c>
      <c r="AU156" s="231" t="s">
        <v>89</v>
      </c>
      <c r="AY156" s="17" t="s">
        <v>159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165</v>
      </c>
      <c r="BM156" s="231" t="s">
        <v>255</v>
      </c>
    </row>
    <row r="157" s="2" customFormat="1" ht="24.15" customHeight="1">
      <c r="A157" s="38"/>
      <c r="B157" s="39"/>
      <c r="C157" s="219" t="s">
        <v>263</v>
      </c>
      <c r="D157" s="219" t="s">
        <v>161</v>
      </c>
      <c r="E157" s="220" t="s">
        <v>1274</v>
      </c>
      <c r="F157" s="221" t="s">
        <v>1275</v>
      </c>
      <c r="G157" s="222" t="s">
        <v>251</v>
      </c>
      <c r="H157" s="223">
        <v>30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0.25</v>
      </c>
      <c r="T157" s="230">
        <f>S157*H157</f>
        <v>7.5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165</v>
      </c>
      <c r="AT157" s="231" t="s">
        <v>161</v>
      </c>
      <c r="AU157" s="231" t="s">
        <v>89</v>
      </c>
      <c r="AY157" s="17" t="s">
        <v>159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165</v>
      </c>
      <c r="BM157" s="231" t="s">
        <v>347</v>
      </c>
    </row>
    <row r="158" s="2" customFormat="1" ht="16.5" customHeight="1">
      <c r="A158" s="38"/>
      <c r="B158" s="39"/>
      <c r="C158" s="219" t="s">
        <v>7</v>
      </c>
      <c r="D158" s="219" t="s">
        <v>161</v>
      </c>
      <c r="E158" s="220" t="s">
        <v>1276</v>
      </c>
      <c r="F158" s="221" t="s">
        <v>1277</v>
      </c>
      <c r="G158" s="222" t="s">
        <v>415</v>
      </c>
      <c r="H158" s="223">
        <v>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165</v>
      </c>
      <c r="AT158" s="231" t="s">
        <v>161</v>
      </c>
      <c r="AU158" s="231" t="s">
        <v>89</v>
      </c>
      <c r="AY158" s="17" t="s">
        <v>159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165</v>
      </c>
      <c r="BM158" s="231" t="s">
        <v>261</v>
      </c>
    </row>
    <row r="159" s="2" customFormat="1" ht="16.5" customHeight="1">
      <c r="A159" s="38"/>
      <c r="B159" s="39"/>
      <c r="C159" s="219" t="s">
        <v>276</v>
      </c>
      <c r="D159" s="219" t="s">
        <v>161</v>
      </c>
      <c r="E159" s="220" t="s">
        <v>1278</v>
      </c>
      <c r="F159" s="221" t="s">
        <v>1279</v>
      </c>
      <c r="G159" s="222" t="s">
        <v>415</v>
      </c>
      <c r="H159" s="223">
        <v>2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165</v>
      </c>
      <c r="AT159" s="231" t="s">
        <v>161</v>
      </c>
      <c r="AU159" s="231" t="s">
        <v>89</v>
      </c>
      <c r="AY159" s="17" t="s">
        <v>159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165</v>
      </c>
      <c r="BM159" s="231" t="s">
        <v>371</v>
      </c>
    </row>
    <row r="160" s="12" customFormat="1" ht="22.8" customHeight="1">
      <c r="A160" s="12"/>
      <c r="B160" s="203"/>
      <c r="C160" s="204"/>
      <c r="D160" s="205" t="s">
        <v>78</v>
      </c>
      <c r="E160" s="217" t="s">
        <v>460</v>
      </c>
      <c r="F160" s="217" t="s">
        <v>461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SUM(P161:P170)</f>
        <v>0</v>
      </c>
      <c r="Q160" s="211"/>
      <c r="R160" s="212">
        <f>SUM(R161:R170)</f>
        <v>0</v>
      </c>
      <c r="S160" s="211"/>
      <c r="T160" s="213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87</v>
      </c>
      <c r="AT160" s="215" t="s">
        <v>78</v>
      </c>
      <c r="AU160" s="215" t="s">
        <v>87</v>
      </c>
      <c r="AY160" s="214" t="s">
        <v>159</v>
      </c>
      <c r="BK160" s="216">
        <f>SUM(BK161:BK170)</f>
        <v>0</v>
      </c>
    </row>
    <row r="161" s="2" customFormat="1" ht="24.15" customHeight="1">
      <c r="A161" s="38"/>
      <c r="B161" s="39"/>
      <c r="C161" s="219" t="s">
        <v>280</v>
      </c>
      <c r="D161" s="219" t="s">
        <v>161</v>
      </c>
      <c r="E161" s="220" t="s">
        <v>463</v>
      </c>
      <c r="F161" s="221" t="s">
        <v>464</v>
      </c>
      <c r="G161" s="222" t="s">
        <v>212</v>
      </c>
      <c r="H161" s="223">
        <v>2076.5859999999998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44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165</v>
      </c>
      <c r="AT161" s="231" t="s">
        <v>161</v>
      </c>
      <c r="AU161" s="231" t="s">
        <v>89</v>
      </c>
      <c r="AY161" s="17" t="s">
        <v>159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165</v>
      </c>
      <c r="BM161" s="231" t="s">
        <v>266</v>
      </c>
    </row>
    <row r="162" s="2" customFormat="1" ht="24.15" customHeight="1">
      <c r="A162" s="38"/>
      <c r="B162" s="39"/>
      <c r="C162" s="219" t="s">
        <v>284</v>
      </c>
      <c r="D162" s="219" t="s">
        <v>161</v>
      </c>
      <c r="E162" s="220" t="s">
        <v>467</v>
      </c>
      <c r="F162" s="221" t="s">
        <v>468</v>
      </c>
      <c r="G162" s="222" t="s">
        <v>212</v>
      </c>
      <c r="H162" s="223">
        <v>45684.892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44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165</v>
      </c>
      <c r="AT162" s="231" t="s">
        <v>161</v>
      </c>
      <c r="AU162" s="231" t="s">
        <v>89</v>
      </c>
      <c r="AY162" s="17" t="s">
        <v>159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165</v>
      </c>
      <c r="BM162" s="231" t="s">
        <v>275</v>
      </c>
    </row>
    <row r="163" s="13" customFormat="1">
      <c r="A163" s="13"/>
      <c r="B163" s="233"/>
      <c r="C163" s="234"/>
      <c r="D163" s="235" t="s">
        <v>170</v>
      </c>
      <c r="E163" s="236" t="s">
        <v>1</v>
      </c>
      <c r="F163" s="237" t="s">
        <v>1280</v>
      </c>
      <c r="G163" s="234"/>
      <c r="H163" s="238">
        <v>45684.892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170</v>
      </c>
      <c r="AU163" s="244" t="s">
        <v>89</v>
      </c>
      <c r="AV163" s="13" t="s">
        <v>89</v>
      </c>
      <c r="AW163" s="13" t="s">
        <v>34</v>
      </c>
      <c r="AX163" s="13" t="s">
        <v>79</v>
      </c>
      <c r="AY163" s="244" t="s">
        <v>159</v>
      </c>
    </row>
    <row r="164" s="14" customFormat="1">
      <c r="A164" s="14"/>
      <c r="B164" s="245"/>
      <c r="C164" s="246"/>
      <c r="D164" s="235" t="s">
        <v>170</v>
      </c>
      <c r="E164" s="247" t="s">
        <v>1</v>
      </c>
      <c r="F164" s="248" t="s">
        <v>177</v>
      </c>
      <c r="G164" s="246"/>
      <c r="H164" s="249">
        <v>45684.892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170</v>
      </c>
      <c r="AU164" s="255" t="s">
        <v>89</v>
      </c>
      <c r="AV164" s="14" t="s">
        <v>165</v>
      </c>
      <c r="AW164" s="14" t="s">
        <v>34</v>
      </c>
      <c r="AX164" s="14" t="s">
        <v>87</v>
      </c>
      <c r="AY164" s="255" t="s">
        <v>159</v>
      </c>
    </row>
    <row r="165" s="2" customFormat="1" ht="37.8" customHeight="1">
      <c r="A165" s="38"/>
      <c r="B165" s="39"/>
      <c r="C165" s="219" t="s">
        <v>288</v>
      </c>
      <c r="D165" s="219" t="s">
        <v>161</v>
      </c>
      <c r="E165" s="220" t="s">
        <v>1281</v>
      </c>
      <c r="F165" s="221" t="s">
        <v>1282</v>
      </c>
      <c r="G165" s="222" t="s">
        <v>212</v>
      </c>
      <c r="H165" s="223">
        <v>377.226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165</v>
      </c>
      <c r="AT165" s="231" t="s">
        <v>161</v>
      </c>
      <c r="AU165" s="231" t="s">
        <v>89</v>
      </c>
      <c r="AY165" s="17" t="s">
        <v>159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165</v>
      </c>
      <c r="BM165" s="231" t="s">
        <v>1283</v>
      </c>
    </row>
    <row r="166" s="13" customFormat="1">
      <c r="A166" s="13"/>
      <c r="B166" s="233"/>
      <c r="C166" s="234"/>
      <c r="D166" s="235" t="s">
        <v>170</v>
      </c>
      <c r="E166" s="236" t="s">
        <v>1</v>
      </c>
      <c r="F166" s="237" t="s">
        <v>1284</v>
      </c>
      <c r="G166" s="234"/>
      <c r="H166" s="238">
        <v>377.226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170</v>
      </c>
      <c r="AU166" s="244" t="s">
        <v>89</v>
      </c>
      <c r="AV166" s="13" t="s">
        <v>89</v>
      </c>
      <c r="AW166" s="13" t="s">
        <v>34</v>
      </c>
      <c r="AX166" s="13" t="s">
        <v>87</v>
      </c>
      <c r="AY166" s="244" t="s">
        <v>159</v>
      </c>
    </row>
    <row r="167" s="2" customFormat="1" ht="44.25" customHeight="1">
      <c r="A167" s="38"/>
      <c r="B167" s="39"/>
      <c r="C167" s="219" t="s">
        <v>238</v>
      </c>
      <c r="D167" s="219" t="s">
        <v>161</v>
      </c>
      <c r="E167" s="220" t="s">
        <v>1285</v>
      </c>
      <c r="F167" s="221" t="s">
        <v>473</v>
      </c>
      <c r="G167" s="222" t="s">
        <v>212</v>
      </c>
      <c r="H167" s="223">
        <v>1187.28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44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165</v>
      </c>
      <c r="AT167" s="231" t="s">
        <v>161</v>
      </c>
      <c r="AU167" s="231" t="s">
        <v>89</v>
      </c>
      <c r="AY167" s="17" t="s">
        <v>159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87</v>
      </c>
      <c r="BK167" s="232">
        <f>ROUND(I167*H167,2)</f>
        <v>0</v>
      </c>
      <c r="BL167" s="17" t="s">
        <v>165</v>
      </c>
      <c r="BM167" s="231" t="s">
        <v>1286</v>
      </c>
    </row>
    <row r="168" s="13" customFormat="1">
      <c r="A168" s="13"/>
      <c r="B168" s="233"/>
      <c r="C168" s="234"/>
      <c r="D168" s="235" t="s">
        <v>170</v>
      </c>
      <c r="E168" s="236" t="s">
        <v>1</v>
      </c>
      <c r="F168" s="237" t="s">
        <v>1287</v>
      </c>
      <c r="G168" s="234"/>
      <c r="H168" s="238">
        <v>1187.28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170</v>
      </c>
      <c r="AU168" s="244" t="s">
        <v>89</v>
      </c>
      <c r="AV168" s="13" t="s">
        <v>89</v>
      </c>
      <c r="AW168" s="13" t="s">
        <v>34</v>
      </c>
      <c r="AX168" s="13" t="s">
        <v>87</v>
      </c>
      <c r="AY168" s="244" t="s">
        <v>159</v>
      </c>
    </row>
    <row r="169" s="2" customFormat="1" ht="44.25" customHeight="1">
      <c r="A169" s="38"/>
      <c r="B169" s="39"/>
      <c r="C169" s="219" t="s">
        <v>305</v>
      </c>
      <c r="D169" s="219" t="s">
        <v>161</v>
      </c>
      <c r="E169" s="220" t="s">
        <v>1288</v>
      </c>
      <c r="F169" s="221" t="s">
        <v>478</v>
      </c>
      <c r="G169" s="222" t="s">
        <v>212</v>
      </c>
      <c r="H169" s="223">
        <v>512.08000000000004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44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165</v>
      </c>
      <c r="AT169" s="231" t="s">
        <v>161</v>
      </c>
      <c r="AU169" s="231" t="s">
        <v>89</v>
      </c>
      <c r="AY169" s="17" t="s">
        <v>159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87</v>
      </c>
      <c r="BK169" s="232">
        <f>ROUND(I169*H169,2)</f>
        <v>0</v>
      </c>
      <c r="BL169" s="17" t="s">
        <v>165</v>
      </c>
      <c r="BM169" s="231" t="s">
        <v>1289</v>
      </c>
    </row>
    <row r="170" s="13" customFormat="1">
      <c r="A170" s="13"/>
      <c r="B170" s="233"/>
      <c r="C170" s="234"/>
      <c r="D170" s="235" t="s">
        <v>170</v>
      </c>
      <c r="E170" s="236" t="s">
        <v>1</v>
      </c>
      <c r="F170" s="237" t="s">
        <v>1290</v>
      </c>
      <c r="G170" s="234"/>
      <c r="H170" s="238">
        <v>512.08000000000004</v>
      </c>
      <c r="I170" s="239"/>
      <c r="J170" s="234"/>
      <c r="K170" s="234"/>
      <c r="L170" s="240"/>
      <c r="M170" s="283"/>
      <c r="N170" s="284"/>
      <c r="O170" s="284"/>
      <c r="P170" s="284"/>
      <c r="Q170" s="284"/>
      <c r="R170" s="284"/>
      <c r="S170" s="284"/>
      <c r="T170" s="28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170</v>
      </c>
      <c r="AU170" s="244" t="s">
        <v>89</v>
      </c>
      <c r="AV170" s="13" t="s">
        <v>89</v>
      </c>
      <c r="AW170" s="13" t="s">
        <v>34</v>
      </c>
      <c r="AX170" s="13" t="s">
        <v>87</v>
      </c>
      <c r="AY170" s="244" t="s">
        <v>159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67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unVUqm3S0FK4QJf1GDC4Hx5pHhtIrWKHRaq8KjGEjPIhjSaU3HyK9YjM4wp5MIXO9HTIMA/0wI2AXmtCWD1Mgg==" hashValue="NKMEB7DGJ2bUtg7boEudjcZ9O36s03B51yF7OvhRzNUEQ7TkanajXDjQaTyRO2K39bnX5+Q1sToVzfYYZS32vg==" algorithmName="SHA-512" password="CC35"/>
  <autoFilter ref="C120:K17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ROUND((SUM(BE120:BE140)),  2)</f>
        <v>0</v>
      </c>
      <c r="G33" s="38"/>
      <c r="H33" s="38"/>
      <c r="I33" s="155">
        <v>0.20999999999999999</v>
      </c>
      <c r="J33" s="154">
        <f>ROUND(((SUM(BE120:BE140))*I33),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ROUND((SUM(BF120:BF140)),  2)</f>
        <v>0</v>
      </c>
      <c r="G34" s="38"/>
      <c r="H34" s="38"/>
      <c r="I34" s="155">
        <v>0.14999999999999999</v>
      </c>
      <c r="J34" s="154">
        <f>ROUND(((SUM(BF120:BF140))*I34),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ROUND((SUM(BG120:BG140)),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ROUND((SUM(BH120:BH140)),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ROUND((SUM(BI120:BI140)),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 Etapa IV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142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1292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1293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1294</v>
      </c>
      <c r="E100" s="188"/>
      <c r="F100" s="188"/>
      <c r="G100" s="188"/>
      <c r="H100" s="188"/>
      <c r="I100" s="188"/>
      <c r="J100" s="189">
        <f>J138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144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ROZ 180037 - Revitalizace veřejných ploch města Luby - Lokalita B, U Pily - IV.etapa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124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VON - Vedlejší a ostatní náklady Etapa IV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16. 1. 2022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Luby</v>
      </c>
      <c r="G116" s="40"/>
      <c r="H116" s="40"/>
      <c r="I116" s="32" t="s">
        <v>31</v>
      </c>
      <c r="J116" s="36" t="str">
        <f>E21</f>
        <v>A69-architekti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>Ing.Pavel Šturc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145</v>
      </c>
      <c r="D119" s="194" t="s">
        <v>64</v>
      </c>
      <c r="E119" s="194" t="s">
        <v>60</v>
      </c>
      <c r="F119" s="194" t="s">
        <v>61</v>
      </c>
      <c r="G119" s="194" t="s">
        <v>146</v>
      </c>
      <c r="H119" s="194" t="s">
        <v>147</v>
      </c>
      <c r="I119" s="194" t="s">
        <v>148</v>
      </c>
      <c r="J119" s="195" t="s">
        <v>129</v>
      </c>
      <c r="K119" s="196" t="s">
        <v>149</v>
      </c>
      <c r="L119" s="197"/>
      <c r="M119" s="100" t="s">
        <v>1</v>
      </c>
      <c r="N119" s="101" t="s">
        <v>43</v>
      </c>
      <c r="O119" s="101" t="s">
        <v>150</v>
      </c>
      <c r="P119" s="101" t="s">
        <v>151</v>
      </c>
      <c r="Q119" s="101" t="s">
        <v>152</v>
      </c>
      <c r="R119" s="101" t="s">
        <v>153</v>
      </c>
      <c r="S119" s="101" t="s">
        <v>154</v>
      </c>
      <c r="T119" s="102" t="s">
        <v>155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156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78</v>
      </c>
      <c r="AU120" s="17" t="s">
        <v>131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78</v>
      </c>
      <c r="E121" s="206" t="s">
        <v>500</v>
      </c>
      <c r="F121" s="206" t="s">
        <v>501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P122+P127+P138</f>
        <v>0</v>
      </c>
      <c r="Q121" s="211"/>
      <c r="R121" s="212">
        <f>R122+R127+R138</f>
        <v>0</v>
      </c>
      <c r="S121" s="211"/>
      <c r="T121" s="213">
        <f>T122+T127+T138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187</v>
      </c>
      <c r="AT121" s="215" t="s">
        <v>78</v>
      </c>
      <c r="AU121" s="215" t="s">
        <v>79</v>
      </c>
      <c r="AY121" s="214" t="s">
        <v>159</v>
      </c>
      <c r="BK121" s="216">
        <f>BK122+BK127+BK138</f>
        <v>0</v>
      </c>
    </row>
    <row r="122" s="12" customFormat="1" ht="22.8" customHeight="1">
      <c r="A122" s="12"/>
      <c r="B122" s="203"/>
      <c r="C122" s="204"/>
      <c r="D122" s="205" t="s">
        <v>78</v>
      </c>
      <c r="E122" s="217" t="s">
        <v>1295</v>
      </c>
      <c r="F122" s="217" t="s">
        <v>1296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SUM(P123:P126)</f>
        <v>0</v>
      </c>
      <c r="Q122" s="211"/>
      <c r="R122" s="212">
        <f>SUM(R123:R126)</f>
        <v>0</v>
      </c>
      <c r="S122" s="211"/>
      <c r="T122" s="213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187</v>
      </c>
      <c r="AT122" s="215" t="s">
        <v>78</v>
      </c>
      <c r="AU122" s="215" t="s">
        <v>87</v>
      </c>
      <c r="AY122" s="214" t="s">
        <v>159</v>
      </c>
      <c r="BK122" s="216">
        <f>SUM(BK123:BK126)</f>
        <v>0</v>
      </c>
    </row>
    <row r="123" s="2" customFormat="1" ht="16.5" customHeight="1">
      <c r="A123" s="38"/>
      <c r="B123" s="39"/>
      <c r="C123" s="219" t="s">
        <v>87</v>
      </c>
      <c r="D123" s="219" t="s">
        <v>161</v>
      </c>
      <c r="E123" s="220" t="s">
        <v>1297</v>
      </c>
      <c r="F123" s="221" t="s">
        <v>1298</v>
      </c>
      <c r="G123" s="222" t="s">
        <v>458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507</v>
      </c>
      <c r="AT123" s="231" t="s">
        <v>161</v>
      </c>
      <c r="AU123" s="231" t="s">
        <v>89</v>
      </c>
      <c r="AY123" s="17" t="s">
        <v>159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507</v>
      </c>
      <c r="BM123" s="231" t="s">
        <v>1299</v>
      </c>
    </row>
    <row r="124" s="2" customFormat="1" ht="16.5" customHeight="1">
      <c r="A124" s="38"/>
      <c r="B124" s="39"/>
      <c r="C124" s="219" t="s">
        <v>89</v>
      </c>
      <c r="D124" s="219" t="s">
        <v>161</v>
      </c>
      <c r="E124" s="220" t="s">
        <v>1300</v>
      </c>
      <c r="F124" s="221" t="s">
        <v>1301</v>
      </c>
      <c r="G124" s="222" t="s">
        <v>458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44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507</v>
      </c>
      <c r="AT124" s="231" t="s">
        <v>161</v>
      </c>
      <c r="AU124" s="231" t="s">
        <v>89</v>
      </c>
      <c r="AY124" s="17" t="s">
        <v>159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87</v>
      </c>
      <c r="BK124" s="232">
        <f>ROUND(I124*H124,2)</f>
        <v>0</v>
      </c>
      <c r="BL124" s="17" t="s">
        <v>507</v>
      </c>
      <c r="BM124" s="231" t="s">
        <v>1302</v>
      </c>
    </row>
    <row r="125" s="2" customFormat="1" ht="16.5" customHeight="1">
      <c r="A125" s="38"/>
      <c r="B125" s="39"/>
      <c r="C125" s="219" t="s">
        <v>178</v>
      </c>
      <c r="D125" s="219" t="s">
        <v>161</v>
      </c>
      <c r="E125" s="220" t="s">
        <v>1303</v>
      </c>
      <c r="F125" s="221" t="s">
        <v>1304</v>
      </c>
      <c r="G125" s="222" t="s">
        <v>506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507</v>
      </c>
      <c r="AT125" s="231" t="s">
        <v>161</v>
      </c>
      <c r="AU125" s="231" t="s">
        <v>89</v>
      </c>
      <c r="AY125" s="17" t="s">
        <v>159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507</v>
      </c>
      <c r="BM125" s="231" t="s">
        <v>1305</v>
      </c>
    </row>
    <row r="126" s="2" customFormat="1" ht="16.5" customHeight="1">
      <c r="A126" s="38"/>
      <c r="B126" s="39"/>
      <c r="C126" s="219" t="s">
        <v>165</v>
      </c>
      <c r="D126" s="219" t="s">
        <v>161</v>
      </c>
      <c r="E126" s="220" t="s">
        <v>1000</v>
      </c>
      <c r="F126" s="221" t="s">
        <v>1001</v>
      </c>
      <c r="G126" s="222" t="s">
        <v>458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165</v>
      </c>
      <c r="AT126" s="231" t="s">
        <v>161</v>
      </c>
      <c r="AU126" s="231" t="s">
        <v>89</v>
      </c>
      <c r="AY126" s="17" t="s">
        <v>159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165</v>
      </c>
      <c r="BM126" s="231" t="s">
        <v>1306</v>
      </c>
    </row>
    <row r="127" s="12" customFormat="1" ht="22.8" customHeight="1">
      <c r="A127" s="12"/>
      <c r="B127" s="203"/>
      <c r="C127" s="204"/>
      <c r="D127" s="205" t="s">
        <v>78</v>
      </c>
      <c r="E127" s="217" t="s">
        <v>1307</v>
      </c>
      <c r="F127" s="217" t="s">
        <v>1308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SUM(P128:P137)</f>
        <v>0</v>
      </c>
      <c r="Q127" s="211"/>
      <c r="R127" s="212">
        <f>SUM(R128:R137)</f>
        <v>0</v>
      </c>
      <c r="S127" s="211"/>
      <c r="T127" s="213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187</v>
      </c>
      <c r="AT127" s="215" t="s">
        <v>78</v>
      </c>
      <c r="AU127" s="215" t="s">
        <v>87</v>
      </c>
      <c r="AY127" s="214" t="s">
        <v>159</v>
      </c>
      <c r="BK127" s="216">
        <f>SUM(BK128:BK137)</f>
        <v>0</v>
      </c>
    </row>
    <row r="128" s="2" customFormat="1" ht="16.5" customHeight="1">
      <c r="A128" s="38"/>
      <c r="B128" s="39"/>
      <c r="C128" s="219" t="s">
        <v>187</v>
      </c>
      <c r="D128" s="219" t="s">
        <v>161</v>
      </c>
      <c r="E128" s="220" t="s">
        <v>1309</v>
      </c>
      <c r="F128" s="221" t="s">
        <v>1308</v>
      </c>
      <c r="G128" s="222" t="s">
        <v>506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165</v>
      </c>
      <c r="AT128" s="231" t="s">
        <v>161</v>
      </c>
      <c r="AU128" s="231" t="s">
        <v>89</v>
      </c>
      <c r="AY128" s="17" t="s">
        <v>159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165</v>
      </c>
      <c r="BM128" s="231" t="s">
        <v>1310</v>
      </c>
    </row>
    <row r="129" s="2" customFormat="1" ht="16.5" customHeight="1">
      <c r="A129" s="38"/>
      <c r="B129" s="39"/>
      <c r="C129" s="219" t="s">
        <v>192</v>
      </c>
      <c r="D129" s="219" t="s">
        <v>161</v>
      </c>
      <c r="E129" s="220" t="s">
        <v>1311</v>
      </c>
      <c r="F129" s="221" t="s">
        <v>1312</v>
      </c>
      <c r="G129" s="222" t="s">
        <v>506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165</v>
      </c>
      <c r="AT129" s="231" t="s">
        <v>161</v>
      </c>
      <c r="AU129" s="231" t="s">
        <v>89</v>
      </c>
      <c r="AY129" s="17" t="s">
        <v>159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165</v>
      </c>
      <c r="BM129" s="231" t="s">
        <v>1313</v>
      </c>
    </row>
    <row r="130" s="2" customFormat="1" ht="16.5" customHeight="1">
      <c r="A130" s="38"/>
      <c r="B130" s="39"/>
      <c r="C130" s="219" t="s">
        <v>197</v>
      </c>
      <c r="D130" s="219" t="s">
        <v>161</v>
      </c>
      <c r="E130" s="220" t="s">
        <v>1314</v>
      </c>
      <c r="F130" s="221" t="s">
        <v>1315</v>
      </c>
      <c r="G130" s="222" t="s">
        <v>506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165</v>
      </c>
      <c r="AT130" s="231" t="s">
        <v>161</v>
      </c>
      <c r="AU130" s="231" t="s">
        <v>89</v>
      </c>
      <c r="AY130" s="17" t="s">
        <v>159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165</v>
      </c>
      <c r="BM130" s="231" t="s">
        <v>1316</v>
      </c>
    </row>
    <row r="131" s="2" customFormat="1" ht="16.5" customHeight="1">
      <c r="A131" s="38"/>
      <c r="B131" s="39"/>
      <c r="C131" s="219" t="s">
        <v>202</v>
      </c>
      <c r="D131" s="219" t="s">
        <v>161</v>
      </c>
      <c r="E131" s="220" t="s">
        <v>1317</v>
      </c>
      <c r="F131" s="221" t="s">
        <v>1318</v>
      </c>
      <c r="G131" s="222" t="s">
        <v>506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507</v>
      </c>
      <c r="AT131" s="231" t="s">
        <v>161</v>
      </c>
      <c r="AU131" s="231" t="s">
        <v>89</v>
      </c>
      <c r="AY131" s="17" t="s">
        <v>159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507</v>
      </c>
      <c r="BM131" s="231" t="s">
        <v>1319</v>
      </c>
    </row>
    <row r="132" s="2" customFormat="1" ht="24.15" customHeight="1">
      <c r="A132" s="38"/>
      <c r="B132" s="39"/>
      <c r="C132" s="219" t="s">
        <v>208</v>
      </c>
      <c r="D132" s="219" t="s">
        <v>161</v>
      </c>
      <c r="E132" s="220" t="s">
        <v>1320</v>
      </c>
      <c r="F132" s="221" t="s">
        <v>1321</v>
      </c>
      <c r="G132" s="222" t="s">
        <v>506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507</v>
      </c>
      <c r="AT132" s="231" t="s">
        <v>161</v>
      </c>
      <c r="AU132" s="231" t="s">
        <v>89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507</v>
      </c>
      <c r="BM132" s="231" t="s">
        <v>1322</v>
      </c>
    </row>
    <row r="133" s="2" customFormat="1" ht="16.5" customHeight="1">
      <c r="A133" s="38"/>
      <c r="B133" s="39"/>
      <c r="C133" s="219" t="s">
        <v>215</v>
      </c>
      <c r="D133" s="219" t="s">
        <v>161</v>
      </c>
      <c r="E133" s="220" t="s">
        <v>1323</v>
      </c>
      <c r="F133" s="221" t="s">
        <v>1324</v>
      </c>
      <c r="G133" s="222" t="s">
        <v>506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507</v>
      </c>
      <c r="AT133" s="231" t="s">
        <v>161</v>
      </c>
      <c r="AU133" s="231" t="s">
        <v>89</v>
      </c>
      <c r="AY133" s="17" t="s">
        <v>159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507</v>
      </c>
      <c r="BM133" s="231" t="s">
        <v>1325</v>
      </c>
    </row>
    <row r="134" s="2" customFormat="1" ht="16.5" customHeight="1">
      <c r="A134" s="38"/>
      <c r="B134" s="39"/>
      <c r="C134" s="219" t="s">
        <v>220</v>
      </c>
      <c r="D134" s="219" t="s">
        <v>161</v>
      </c>
      <c r="E134" s="220" t="s">
        <v>1326</v>
      </c>
      <c r="F134" s="221" t="s">
        <v>1327</v>
      </c>
      <c r="G134" s="222" t="s">
        <v>506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507</v>
      </c>
      <c r="AT134" s="231" t="s">
        <v>161</v>
      </c>
      <c r="AU134" s="231" t="s">
        <v>89</v>
      </c>
      <c r="AY134" s="17" t="s">
        <v>159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507</v>
      </c>
      <c r="BM134" s="231" t="s">
        <v>1328</v>
      </c>
    </row>
    <row r="135" s="2" customFormat="1" ht="16.5" customHeight="1">
      <c r="A135" s="38"/>
      <c r="B135" s="39"/>
      <c r="C135" s="219" t="s">
        <v>224</v>
      </c>
      <c r="D135" s="219" t="s">
        <v>161</v>
      </c>
      <c r="E135" s="220" t="s">
        <v>1329</v>
      </c>
      <c r="F135" s="221" t="s">
        <v>1330</v>
      </c>
      <c r="G135" s="222" t="s">
        <v>506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507</v>
      </c>
      <c r="AT135" s="231" t="s">
        <v>161</v>
      </c>
      <c r="AU135" s="231" t="s">
        <v>89</v>
      </c>
      <c r="AY135" s="17" t="s">
        <v>159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507</v>
      </c>
      <c r="BM135" s="231" t="s">
        <v>1331</v>
      </c>
    </row>
    <row r="136" s="2" customFormat="1" ht="16.5" customHeight="1">
      <c r="A136" s="38"/>
      <c r="B136" s="39"/>
      <c r="C136" s="219" t="s">
        <v>230</v>
      </c>
      <c r="D136" s="219" t="s">
        <v>161</v>
      </c>
      <c r="E136" s="220" t="s">
        <v>1332</v>
      </c>
      <c r="F136" s="221" t="s">
        <v>1333</v>
      </c>
      <c r="G136" s="222" t="s">
        <v>506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165</v>
      </c>
      <c r="AT136" s="231" t="s">
        <v>161</v>
      </c>
      <c r="AU136" s="231" t="s">
        <v>89</v>
      </c>
      <c r="AY136" s="17" t="s">
        <v>159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165</v>
      </c>
      <c r="BM136" s="231" t="s">
        <v>1334</v>
      </c>
    </row>
    <row r="137" s="2" customFormat="1" ht="16.5" customHeight="1">
      <c r="A137" s="38"/>
      <c r="B137" s="39"/>
      <c r="C137" s="219" t="s">
        <v>235</v>
      </c>
      <c r="D137" s="219" t="s">
        <v>161</v>
      </c>
      <c r="E137" s="220" t="s">
        <v>1335</v>
      </c>
      <c r="F137" s="221" t="s">
        <v>1336</v>
      </c>
      <c r="G137" s="222" t="s">
        <v>506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507</v>
      </c>
      <c r="AT137" s="231" t="s">
        <v>161</v>
      </c>
      <c r="AU137" s="231" t="s">
        <v>89</v>
      </c>
      <c r="AY137" s="17" t="s">
        <v>159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507</v>
      </c>
      <c r="BM137" s="231" t="s">
        <v>1337</v>
      </c>
    </row>
    <row r="138" s="12" customFormat="1" ht="22.8" customHeight="1">
      <c r="A138" s="12"/>
      <c r="B138" s="203"/>
      <c r="C138" s="204"/>
      <c r="D138" s="205" t="s">
        <v>78</v>
      </c>
      <c r="E138" s="217" t="s">
        <v>502</v>
      </c>
      <c r="F138" s="217" t="s">
        <v>503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SUM(P139:P140)</f>
        <v>0</v>
      </c>
      <c r="Q138" s="211"/>
      <c r="R138" s="212">
        <f>SUM(R139:R140)</f>
        <v>0</v>
      </c>
      <c r="S138" s="211"/>
      <c r="T138" s="21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187</v>
      </c>
      <c r="AT138" s="215" t="s">
        <v>78</v>
      </c>
      <c r="AU138" s="215" t="s">
        <v>87</v>
      </c>
      <c r="AY138" s="214" t="s">
        <v>159</v>
      </c>
      <c r="BK138" s="216">
        <f>SUM(BK139:BK140)</f>
        <v>0</v>
      </c>
    </row>
    <row r="139" s="2" customFormat="1" ht="16.5" customHeight="1">
      <c r="A139" s="38"/>
      <c r="B139" s="39"/>
      <c r="C139" s="219" t="s">
        <v>8</v>
      </c>
      <c r="D139" s="219" t="s">
        <v>161</v>
      </c>
      <c r="E139" s="220" t="s">
        <v>1338</v>
      </c>
      <c r="F139" s="221" t="s">
        <v>1339</v>
      </c>
      <c r="G139" s="222" t="s">
        <v>506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507</v>
      </c>
      <c r="AT139" s="231" t="s">
        <v>161</v>
      </c>
      <c r="AU139" s="231" t="s">
        <v>89</v>
      </c>
      <c r="AY139" s="17" t="s">
        <v>159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507</v>
      </c>
      <c r="BM139" s="231" t="s">
        <v>1340</v>
      </c>
    </row>
    <row r="140" s="2" customFormat="1" ht="16.5" customHeight="1">
      <c r="A140" s="38"/>
      <c r="B140" s="39"/>
      <c r="C140" s="219" t="s">
        <v>243</v>
      </c>
      <c r="D140" s="219" t="s">
        <v>161</v>
      </c>
      <c r="E140" s="220" t="s">
        <v>1341</v>
      </c>
      <c r="F140" s="221" t="s">
        <v>1342</v>
      </c>
      <c r="G140" s="222" t="s">
        <v>506</v>
      </c>
      <c r="H140" s="223">
        <v>1</v>
      </c>
      <c r="I140" s="224"/>
      <c r="J140" s="225">
        <f>ROUND(I140*H140,2)</f>
        <v>0</v>
      </c>
      <c r="K140" s="226"/>
      <c r="L140" s="44"/>
      <c r="M140" s="267" t="s">
        <v>1</v>
      </c>
      <c r="N140" s="268" t="s">
        <v>44</v>
      </c>
      <c r="O140" s="269"/>
      <c r="P140" s="270">
        <f>O140*H140</f>
        <v>0</v>
      </c>
      <c r="Q140" s="270">
        <v>0</v>
      </c>
      <c r="R140" s="270">
        <f>Q140*H140</f>
        <v>0</v>
      </c>
      <c r="S140" s="270">
        <v>0</v>
      </c>
      <c r="T140" s="27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507</v>
      </c>
      <c r="AT140" s="231" t="s">
        <v>161</v>
      </c>
      <c r="AU140" s="231" t="s">
        <v>89</v>
      </c>
      <c r="AY140" s="17" t="s">
        <v>159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507</v>
      </c>
      <c r="BM140" s="231" t="s">
        <v>1343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BtP/fan1VexdaqpwqnwslSShursClclM7R3XDoFMOsnoeTh64fRK/vM5onVU75tjxjyy1oN6uymB11NMm+mICg==" hashValue="RHzq6bd3W3Yf6cr9BKGmUDnQ0N4uwAI2mA/xmisf+2SBwstCFPnbPfy5pVq5L4T4mgs/SlSAiSbSrsp/jn/caw==" algorithmName="SHA-512" password="CC35"/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1344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ROUND((SUM(BE117:BE203)),  2)</f>
        <v>0</v>
      </c>
      <c r="G33" s="38"/>
      <c r="H33" s="38"/>
      <c r="I33" s="155">
        <v>0.20999999999999999</v>
      </c>
      <c r="J33" s="154">
        <f>ROUND(((SUM(BE117:BE203))*I33),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ROUND((SUM(BF117:BF203)),  2)</f>
        <v>0</v>
      </c>
      <c r="G34" s="38"/>
      <c r="H34" s="38"/>
      <c r="I34" s="155">
        <v>0.14999999999999999</v>
      </c>
      <c r="J34" s="154">
        <f>ROUND(((SUM(BF117:BF203))*I34),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ROUND((SUM(BG117:BG203)),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ROUND((SUM(BH117:BH203)),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ROUND((SUM(BI117:BI203)),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IO-04 -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Luby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1345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144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ROZ 180037 - Revitalizace veřejných ploch města Luby - Lokalita B, U Pily - IV.etapa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IO-04 - Veřejné osvětlení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Luby</v>
      </c>
      <c r="G111" s="40"/>
      <c r="H111" s="40"/>
      <c r="I111" s="32" t="s">
        <v>22</v>
      </c>
      <c r="J111" s="79" t="str">
        <f>IF(J12="","",J12)</f>
        <v>16. 1. 2022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Město Luby</v>
      </c>
      <c r="G113" s="40"/>
      <c r="H113" s="40"/>
      <c r="I113" s="32" t="s">
        <v>31</v>
      </c>
      <c r="J113" s="36" t="str">
        <f>E21</f>
        <v>A69-architekti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Ing.Pavel Šturc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145</v>
      </c>
      <c r="D116" s="194" t="s">
        <v>64</v>
      </c>
      <c r="E116" s="194" t="s">
        <v>60</v>
      </c>
      <c r="F116" s="194" t="s">
        <v>61</v>
      </c>
      <c r="G116" s="194" t="s">
        <v>146</v>
      </c>
      <c r="H116" s="194" t="s">
        <v>147</v>
      </c>
      <c r="I116" s="194" t="s">
        <v>148</v>
      </c>
      <c r="J116" s="195" t="s">
        <v>129</v>
      </c>
      <c r="K116" s="196" t="s">
        <v>149</v>
      </c>
      <c r="L116" s="197"/>
      <c r="M116" s="100" t="s">
        <v>1</v>
      </c>
      <c r="N116" s="101" t="s">
        <v>43</v>
      </c>
      <c r="O116" s="101" t="s">
        <v>150</v>
      </c>
      <c r="P116" s="101" t="s">
        <v>151</v>
      </c>
      <c r="Q116" s="101" t="s">
        <v>152</v>
      </c>
      <c r="R116" s="101" t="s">
        <v>153</v>
      </c>
      <c r="S116" s="101" t="s">
        <v>154</v>
      </c>
      <c r="T116" s="102" t="s">
        <v>155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156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131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1346</v>
      </c>
      <c r="F118" s="206" t="s">
        <v>1347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SUM(P119:P203)</f>
        <v>0</v>
      </c>
      <c r="Q118" s="211"/>
      <c r="R118" s="212">
        <f>SUM(R119:R203)</f>
        <v>0</v>
      </c>
      <c r="S118" s="211"/>
      <c r="T118" s="213">
        <f>SUM(T119:T203)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178</v>
      </c>
      <c r="AT118" s="215" t="s">
        <v>78</v>
      </c>
      <c r="AU118" s="215" t="s">
        <v>79</v>
      </c>
      <c r="AY118" s="214" t="s">
        <v>159</v>
      </c>
      <c r="BK118" s="216">
        <f>SUM(BK119:BK203)</f>
        <v>0</v>
      </c>
    </row>
    <row r="119" s="2" customFormat="1" ht="16.5" customHeight="1">
      <c r="A119" s="38"/>
      <c r="B119" s="39"/>
      <c r="C119" s="219" t="s">
        <v>87</v>
      </c>
      <c r="D119" s="219" t="s">
        <v>161</v>
      </c>
      <c r="E119" s="220" t="s">
        <v>1348</v>
      </c>
      <c r="F119" s="221" t="s">
        <v>1349</v>
      </c>
      <c r="G119" s="222" t="s">
        <v>415</v>
      </c>
      <c r="H119" s="223">
        <v>3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44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165</v>
      </c>
      <c r="AT119" s="231" t="s">
        <v>161</v>
      </c>
      <c r="AU119" s="231" t="s">
        <v>87</v>
      </c>
      <c r="AY119" s="17" t="s">
        <v>159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87</v>
      </c>
      <c r="BK119" s="232">
        <f>ROUND(I119*H119,2)</f>
        <v>0</v>
      </c>
      <c r="BL119" s="17" t="s">
        <v>165</v>
      </c>
      <c r="BM119" s="231" t="s">
        <v>1350</v>
      </c>
    </row>
    <row r="120" s="2" customFormat="1" ht="16.5" customHeight="1">
      <c r="A120" s="38"/>
      <c r="B120" s="39"/>
      <c r="C120" s="219" t="s">
        <v>89</v>
      </c>
      <c r="D120" s="219" t="s">
        <v>161</v>
      </c>
      <c r="E120" s="220" t="s">
        <v>1351</v>
      </c>
      <c r="F120" s="221" t="s">
        <v>1352</v>
      </c>
      <c r="G120" s="222" t="s">
        <v>415</v>
      </c>
      <c r="H120" s="223">
        <v>1</v>
      </c>
      <c r="I120" s="224"/>
      <c r="J120" s="225">
        <f>ROUND(I120*H120,2)</f>
        <v>0</v>
      </c>
      <c r="K120" s="226"/>
      <c r="L120" s="44"/>
      <c r="M120" s="227" t="s">
        <v>1</v>
      </c>
      <c r="N120" s="228" t="s">
        <v>44</v>
      </c>
      <c r="O120" s="91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1" t="s">
        <v>165</v>
      </c>
      <c r="AT120" s="231" t="s">
        <v>161</v>
      </c>
      <c r="AU120" s="231" t="s">
        <v>87</v>
      </c>
      <c r="AY120" s="17" t="s">
        <v>159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7" t="s">
        <v>87</v>
      </c>
      <c r="BK120" s="232">
        <f>ROUND(I120*H120,2)</f>
        <v>0</v>
      </c>
      <c r="BL120" s="17" t="s">
        <v>165</v>
      </c>
      <c r="BM120" s="231" t="s">
        <v>1353</v>
      </c>
    </row>
    <row r="121" s="2" customFormat="1" ht="16.5" customHeight="1">
      <c r="A121" s="38"/>
      <c r="B121" s="39"/>
      <c r="C121" s="219" t="s">
        <v>178</v>
      </c>
      <c r="D121" s="219" t="s">
        <v>161</v>
      </c>
      <c r="E121" s="220" t="s">
        <v>1354</v>
      </c>
      <c r="F121" s="221" t="s">
        <v>1355</v>
      </c>
      <c r="G121" s="222" t="s">
        <v>415</v>
      </c>
      <c r="H121" s="223">
        <v>5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165</v>
      </c>
      <c r="AT121" s="231" t="s">
        <v>161</v>
      </c>
      <c r="AU121" s="231" t="s">
        <v>87</v>
      </c>
      <c r="AY121" s="17" t="s">
        <v>159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165</v>
      </c>
      <c r="BM121" s="231" t="s">
        <v>1356</v>
      </c>
    </row>
    <row r="122" s="2" customFormat="1" ht="24.15" customHeight="1">
      <c r="A122" s="38"/>
      <c r="B122" s="39"/>
      <c r="C122" s="219" t="s">
        <v>165</v>
      </c>
      <c r="D122" s="219" t="s">
        <v>161</v>
      </c>
      <c r="E122" s="220" t="s">
        <v>1357</v>
      </c>
      <c r="F122" s="221" t="s">
        <v>1358</v>
      </c>
      <c r="G122" s="222" t="s">
        <v>415</v>
      </c>
      <c r="H122" s="223">
        <v>14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44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165</v>
      </c>
      <c r="AT122" s="231" t="s">
        <v>161</v>
      </c>
      <c r="AU122" s="231" t="s">
        <v>87</v>
      </c>
      <c r="AY122" s="17" t="s">
        <v>159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87</v>
      </c>
      <c r="BK122" s="232">
        <f>ROUND(I122*H122,2)</f>
        <v>0</v>
      </c>
      <c r="BL122" s="17" t="s">
        <v>165</v>
      </c>
      <c r="BM122" s="231" t="s">
        <v>1359</v>
      </c>
    </row>
    <row r="123" s="2" customFormat="1" ht="21.75" customHeight="1">
      <c r="A123" s="38"/>
      <c r="B123" s="39"/>
      <c r="C123" s="219" t="s">
        <v>187</v>
      </c>
      <c r="D123" s="219" t="s">
        <v>161</v>
      </c>
      <c r="E123" s="220" t="s">
        <v>1360</v>
      </c>
      <c r="F123" s="221" t="s">
        <v>1361</v>
      </c>
      <c r="G123" s="222" t="s">
        <v>415</v>
      </c>
      <c r="H123" s="223">
        <v>4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165</v>
      </c>
      <c r="AT123" s="231" t="s">
        <v>161</v>
      </c>
      <c r="AU123" s="231" t="s">
        <v>87</v>
      </c>
      <c r="AY123" s="17" t="s">
        <v>159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165</v>
      </c>
      <c r="BM123" s="231" t="s">
        <v>1362</v>
      </c>
    </row>
    <row r="124" s="2" customFormat="1" ht="16.5" customHeight="1">
      <c r="A124" s="38"/>
      <c r="B124" s="39"/>
      <c r="C124" s="219" t="s">
        <v>192</v>
      </c>
      <c r="D124" s="219" t="s">
        <v>161</v>
      </c>
      <c r="E124" s="220" t="s">
        <v>1363</v>
      </c>
      <c r="F124" s="221" t="s">
        <v>1364</v>
      </c>
      <c r="G124" s="222" t="s">
        <v>251</v>
      </c>
      <c r="H124" s="223">
        <v>464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44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165</v>
      </c>
      <c r="AT124" s="231" t="s">
        <v>161</v>
      </c>
      <c r="AU124" s="231" t="s">
        <v>87</v>
      </c>
      <c r="AY124" s="17" t="s">
        <v>159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87</v>
      </c>
      <c r="BK124" s="232">
        <f>ROUND(I124*H124,2)</f>
        <v>0</v>
      </c>
      <c r="BL124" s="17" t="s">
        <v>165</v>
      </c>
      <c r="BM124" s="231" t="s">
        <v>1365</v>
      </c>
    </row>
    <row r="125" s="2" customFormat="1" ht="16.5" customHeight="1">
      <c r="A125" s="38"/>
      <c r="B125" s="39"/>
      <c r="C125" s="219" t="s">
        <v>197</v>
      </c>
      <c r="D125" s="219" t="s">
        <v>161</v>
      </c>
      <c r="E125" s="220" t="s">
        <v>1366</v>
      </c>
      <c r="F125" s="221" t="s">
        <v>1367</v>
      </c>
      <c r="G125" s="222" t="s">
        <v>251</v>
      </c>
      <c r="H125" s="223">
        <v>229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165</v>
      </c>
      <c r="AT125" s="231" t="s">
        <v>161</v>
      </c>
      <c r="AU125" s="231" t="s">
        <v>87</v>
      </c>
      <c r="AY125" s="17" t="s">
        <v>159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165</v>
      </c>
      <c r="BM125" s="231" t="s">
        <v>1368</v>
      </c>
    </row>
    <row r="126" s="2" customFormat="1" ht="16.5" customHeight="1">
      <c r="A126" s="38"/>
      <c r="B126" s="39"/>
      <c r="C126" s="219" t="s">
        <v>202</v>
      </c>
      <c r="D126" s="219" t="s">
        <v>161</v>
      </c>
      <c r="E126" s="220" t="s">
        <v>1369</v>
      </c>
      <c r="F126" s="221" t="s">
        <v>1370</v>
      </c>
      <c r="G126" s="222" t="s">
        <v>251</v>
      </c>
      <c r="H126" s="223">
        <v>94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165</v>
      </c>
      <c r="AT126" s="231" t="s">
        <v>161</v>
      </c>
      <c r="AU126" s="231" t="s">
        <v>87</v>
      </c>
      <c r="AY126" s="17" t="s">
        <v>159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165</v>
      </c>
      <c r="BM126" s="231" t="s">
        <v>1371</v>
      </c>
    </row>
    <row r="127" s="2" customFormat="1" ht="16.5" customHeight="1">
      <c r="A127" s="38"/>
      <c r="B127" s="39"/>
      <c r="C127" s="219" t="s">
        <v>208</v>
      </c>
      <c r="D127" s="219" t="s">
        <v>161</v>
      </c>
      <c r="E127" s="220" t="s">
        <v>1372</v>
      </c>
      <c r="F127" s="221" t="s">
        <v>1373</v>
      </c>
      <c r="G127" s="222" t="s">
        <v>251</v>
      </c>
      <c r="H127" s="223">
        <v>42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165</v>
      </c>
      <c r="AT127" s="231" t="s">
        <v>161</v>
      </c>
      <c r="AU127" s="231" t="s">
        <v>87</v>
      </c>
      <c r="AY127" s="17" t="s">
        <v>159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165</v>
      </c>
      <c r="BM127" s="231" t="s">
        <v>1374</v>
      </c>
    </row>
    <row r="128" s="2" customFormat="1" ht="16.5" customHeight="1">
      <c r="A128" s="38"/>
      <c r="B128" s="39"/>
      <c r="C128" s="219" t="s">
        <v>215</v>
      </c>
      <c r="D128" s="219" t="s">
        <v>161</v>
      </c>
      <c r="E128" s="220" t="s">
        <v>1375</v>
      </c>
      <c r="F128" s="221" t="s">
        <v>1376</v>
      </c>
      <c r="G128" s="222" t="s">
        <v>251</v>
      </c>
      <c r="H128" s="223">
        <v>45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165</v>
      </c>
      <c r="AT128" s="231" t="s">
        <v>161</v>
      </c>
      <c r="AU128" s="231" t="s">
        <v>87</v>
      </c>
      <c r="AY128" s="17" t="s">
        <v>159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165</v>
      </c>
      <c r="BM128" s="231" t="s">
        <v>1377</v>
      </c>
    </row>
    <row r="129" s="2" customFormat="1" ht="16.5" customHeight="1">
      <c r="A129" s="38"/>
      <c r="B129" s="39"/>
      <c r="C129" s="219" t="s">
        <v>220</v>
      </c>
      <c r="D129" s="219" t="s">
        <v>161</v>
      </c>
      <c r="E129" s="220" t="s">
        <v>1378</v>
      </c>
      <c r="F129" s="221" t="s">
        <v>1379</v>
      </c>
      <c r="G129" s="222" t="s">
        <v>251</v>
      </c>
      <c r="H129" s="223">
        <v>395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165</v>
      </c>
      <c r="AT129" s="231" t="s">
        <v>161</v>
      </c>
      <c r="AU129" s="231" t="s">
        <v>87</v>
      </c>
      <c r="AY129" s="17" t="s">
        <v>159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165</v>
      </c>
      <c r="BM129" s="231" t="s">
        <v>1380</v>
      </c>
    </row>
    <row r="130" s="2" customFormat="1" ht="16.5" customHeight="1">
      <c r="A130" s="38"/>
      <c r="B130" s="39"/>
      <c r="C130" s="219" t="s">
        <v>224</v>
      </c>
      <c r="D130" s="219" t="s">
        <v>161</v>
      </c>
      <c r="E130" s="220" t="s">
        <v>1381</v>
      </c>
      <c r="F130" s="221" t="s">
        <v>1382</v>
      </c>
      <c r="G130" s="222" t="s">
        <v>415</v>
      </c>
      <c r="H130" s="223">
        <v>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165</v>
      </c>
      <c r="AT130" s="231" t="s">
        <v>161</v>
      </c>
      <c r="AU130" s="231" t="s">
        <v>87</v>
      </c>
      <c r="AY130" s="17" t="s">
        <v>159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165</v>
      </c>
      <c r="BM130" s="231" t="s">
        <v>1383</v>
      </c>
    </row>
    <row r="131" s="2" customFormat="1" ht="16.5" customHeight="1">
      <c r="A131" s="38"/>
      <c r="B131" s="39"/>
      <c r="C131" s="219" t="s">
        <v>230</v>
      </c>
      <c r="D131" s="219" t="s">
        <v>161</v>
      </c>
      <c r="E131" s="220" t="s">
        <v>1384</v>
      </c>
      <c r="F131" s="221" t="s">
        <v>1385</v>
      </c>
      <c r="G131" s="222" t="s">
        <v>415</v>
      </c>
      <c r="H131" s="223">
        <v>34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165</v>
      </c>
      <c r="AT131" s="231" t="s">
        <v>161</v>
      </c>
      <c r="AU131" s="231" t="s">
        <v>87</v>
      </c>
      <c r="AY131" s="17" t="s">
        <v>159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165</v>
      </c>
      <c r="BM131" s="231" t="s">
        <v>1386</v>
      </c>
    </row>
    <row r="132" s="2" customFormat="1" ht="16.5" customHeight="1">
      <c r="A132" s="38"/>
      <c r="B132" s="39"/>
      <c r="C132" s="219" t="s">
        <v>235</v>
      </c>
      <c r="D132" s="219" t="s">
        <v>161</v>
      </c>
      <c r="E132" s="220" t="s">
        <v>1387</v>
      </c>
      <c r="F132" s="221" t="s">
        <v>1388</v>
      </c>
      <c r="G132" s="222" t="s">
        <v>415</v>
      </c>
      <c r="H132" s="223">
        <v>3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165</v>
      </c>
      <c r="AT132" s="231" t="s">
        <v>161</v>
      </c>
      <c r="AU132" s="231" t="s">
        <v>87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165</v>
      </c>
      <c r="BM132" s="231" t="s">
        <v>1389</v>
      </c>
    </row>
    <row r="133" s="2" customFormat="1" ht="16.5" customHeight="1">
      <c r="A133" s="38"/>
      <c r="B133" s="39"/>
      <c r="C133" s="219" t="s">
        <v>8</v>
      </c>
      <c r="D133" s="219" t="s">
        <v>161</v>
      </c>
      <c r="E133" s="220" t="s">
        <v>1390</v>
      </c>
      <c r="F133" s="221" t="s">
        <v>1391</v>
      </c>
      <c r="G133" s="222" t="s">
        <v>251</v>
      </c>
      <c r="H133" s="223">
        <v>90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165</v>
      </c>
      <c r="AT133" s="231" t="s">
        <v>161</v>
      </c>
      <c r="AU133" s="231" t="s">
        <v>87</v>
      </c>
      <c r="AY133" s="17" t="s">
        <v>159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165</v>
      </c>
      <c r="BM133" s="231" t="s">
        <v>1392</v>
      </c>
    </row>
    <row r="134" s="2" customFormat="1" ht="16.5" customHeight="1">
      <c r="A134" s="38"/>
      <c r="B134" s="39"/>
      <c r="C134" s="219" t="s">
        <v>243</v>
      </c>
      <c r="D134" s="219" t="s">
        <v>161</v>
      </c>
      <c r="E134" s="220" t="s">
        <v>1393</v>
      </c>
      <c r="F134" s="221" t="s">
        <v>1394</v>
      </c>
      <c r="G134" s="222" t="s">
        <v>251</v>
      </c>
      <c r="H134" s="223">
        <v>271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165</v>
      </c>
      <c r="AT134" s="231" t="s">
        <v>161</v>
      </c>
      <c r="AU134" s="231" t="s">
        <v>87</v>
      </c>
      <c r="AY134" s="17" t="s">
        <v>159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165</v>
      </c>
      <c r="BM134" s="231" t="s">
        <v>1395</v>
      </c>
    </row>
    <row r="135" s="2" customFormat="1" ht="16.5" customHeight="1">
      <c r="A135" s="38"/>
      <c r="B135" s="39"/>
      <c r="C135" s="219" t="s">
        <v>248</v>
      </c>
      <c r="D135" s="219" t="s">
        <v>161</v>
      </c>
      <c r="E135" s="220" t="s">
        <v>1396</v>
      </c>
      <c r="F135" s="221" t="s">
        <v>1397</v>
      </c>
      <c r="G135" s="222" t="s">
        <v>415</v>
      </c>
      <c r="H135" s="223">
        <v>6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165</v>
      </c>
      <c r="AT135" s="231" t="s">
        <v>161</v>
      </c>
      <c r="AU135" s="231" t="s">
        <v>87</v>
      </c>
      <c r="AY135" s="17" t="s">
        <v>159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165</v>
      </c>
      <c r="BM135" s="231" t="s">
        <v>1398</v>
      </c>
    </row>
    <row r="136" s="2" customFormat="1" ht="16.5" customHeight="1">
      <c r="A136" s="38"/>
      <c r="B136" s="39"/>
      <c r="C136" s="219" t="s">
        <v>213</v>
      </c>
      <c r="D136" s="219" t="s">
        <v>161</v>
      </c>
      <c r="E136" s="220" t="s">
        <v>1399</v>
      </c>
      <c r="F136" s="221" t="s">
        <v>1400</v>
      </c>
      <c r="G136" s="222" t="s">
        <v>415</v>
      </c>
      <c r="H136" s="223">
        <v>13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165</v>
      </c>
      <c r="AT136" s="231" t="s">
        <v>161</v>
      </c>
      <c r="AU136" s="231" t="s">
        <v>87</v>
      </c>
      <c r="AY136" s="17" t="s">
        <v>159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165</v>
      </c>
      <c r="BM136" s="231" t="s">
        <v>1401</v>
      </c>
    </row>
    <row r="137" s="2" customFormat="1" ht="16.5" customHeight="1">
      <c r="A137" s="38"/>
      <c r="B137" s="39"/>
      <c r="C137" s="219" t="s">
        <v>258</v>
      </c>
      <c r="D137" s="219" t="s">
        <v>161</v>
      </c>
      <c r="E137" s="220" t="s">
        <v>1402</v>
      </c>
      <c r="F137" s="221" t="s">
        <v>1403</v>
      </c>
      <c r="G137" s="222" t="s">
        <v>168</v>
      </c>
      <c r="H137" s="223">
        <v>3.8399999999999999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165</v>
      </c>
      <c r="AT137" s="231" t="s">
        <v>161</v>
      </c>
      <c r="AU137" s="231" t="s">
        <v>87</v>
      </c>
      <c r="AY137" s="17" t="s">
        <v>159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165</v>
      </c>
      <c r="BM137" s="231" t="s">
        <v>1404</v>
      </c>
    </row>
    <row r="138" s="2" customFormat="1" ht="21.75" customHeight="1">
      <c r="A138" s="38"/>
      <c r="B138" s="39"/>
      <c r="C138" s="219" t="s">
        <v>263</v>
      </c>
      <c r="D138" s="219" t="s">
        <v>161</v>
      </c>
      <c r="E138" s="220" t="s">
        <v>1405</v>
      </c>
      <c r="F138" s="221" t="s">
        <v>1406</v>
      </c>
      <c r="G138" s="222" t="s">
        <v>168</v>
      </c>
      <c r="H138" s="223">
        <v>3.8999999999999999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165</v>
      </c>
      <c r="AT138" s="231" t="s">
        <v>161</v>
      </c>
      <c r="AU138" s="231" t="s">
        <v>87</v>
      </c>
      <c r="AY138" s="17" t="s">
        <v>159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165</v>
      </c>
      <c r="BM138" s="231" t="s">
        <v>1407</v>
      </c>
    </row>
    <row r="139" s="2" customFormat="1" ht="16.5" customHeight="1">
      <c r="A139" s="38"/>
      <c r="B139" s="39"/>
      <c r="C139" s="219" t="s">
        <v>7</v>
      </c>
      <c r="D139" s="219" t="s">
        <v>161</v>
      </c>
      <c r="E139" s="220" t="s">
        <v>1408</v>
      </c>
      <c r="F139" s="221" t="s">
        <v>1409</v>
      </c>
      <c r="G139" s="222" t="s">
        <v>168</v>
      </c>
      <c r="H139" s="223">
        <v>2.8199999999999998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165</v>
      </c>
      <c r="AT139" s="231" t="s">
        <v>161</v>
      </c>
      <c r="AU139" s="231" t="s">
        <v>87</v>
      </c>
      <c r="AY139" s="17" t="s">
        <v>159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165</v>
      </c>
      <c r="BM139" s="231" t="s">
        <v>1410</v>
      </c>
    </row>
    <row r="140" s="2" customFormat="1" ht="16.5" customHeight="1">
      <c r="A140" s="38"/>
      <c r="B140" s="39"/>
      <c r="C140" s="219" t="s">
        <v>276</v>
      </c>
      <c r="D140" s="219" t="s">
        <v>161</v>
      </c>
      <c r="E140" s="220" t="s">
        <v>1411</v>
      </c>
      <c r="F140" s="221" t="s">
        <v>1412</v>
      </c>
      <c r="G140" s="222" t="s">
        <v>212</v>
      </c>
      <c r="H140" s="223">
        <v>26.399999999999999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165</v>
      </c>
      <c r="AT140" s="231" t="s">
        <v>161</v>
      </c>
      <c r="AU140" s="231" t="s">
        <v>87</v>
      </c>
      <c r="AY140" s="17" t="s">
        <v>159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165</v>
      </c>
      <c r="BM140" s="231" t="s">
        <v>1413</v>
      </c>
    </row>
    <row r="141" s="2" customFormat="1" ht="16.5" customHeight="1">
      <c r="A141" s="38"/>
      <c r="B141" s="39"/>
      <c r="C141" s="219" t="s">
        <v>280</v>
      </c>
      <c r="D141" s="219" t="s">
        <v>161</v>
      </c>
      <c r="E141" s="220" t="s">
        <v>1414</v>
      </c>
      <c r="F141" s="221" t="s">
        <v>1415</v>
      </c>
      <c r="G141" s="222" t="s">
        <v>415</v>
      </c>
      <c r="H141" s="223">
        <v>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165</v>
      </c>
      <c r="AT141" s="231" t="s">
        <v>161</v>
      </c>
      <c r="AU141" s="231" t="s">
        <v>87</v>
      </c>
      <c r="AY141" s="17" t="s">
        <v>159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165</v>
      </c>
      <c r="BM141" s="231" t="s">
        <v>1416</v>
      </c>
    </row>
    <row r="142" s="2" customFormat="1" ht="16.5" customHeight="1">
      <c r="A142" s="38"/>
      <c r="B142" s="39"/>
      <c r="C142" s="219" t="s">
        <v>284</v>
      </c>
      <c r="D142" s="219" t="s">
        <v>161</v>
      </c>
      <c r="E142" s="220" t="s">
        <v>1417</v>
      </c>
      <c r="F142" s="221" t="s">
        <v>1418</v>
      </c>
      <c r="G142" s="222" t="s">
        <v>415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165</v>
      </c>
      <c r="AT142" s="231" t="s">
        <v>161</v>
      </c>
      <c r="AU142" s="231" t="s">
        <v>87</v>
      </c>
      <c r="AY142" s="17" t="s">
        <v>159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165</v>
      </c>
      <c r="BM142" s="231" t="s">
        <v>1419</v>
      </c>
    </row>
    <row r="143" s="2" customFormat="1" ht="16.5" customHeight="1">
      <c r="A143" s="38"/>
      <c r="B143" s="39"/>
      <c r="C143" s="219" t="s">
        <v>288</v>
      </c>
      <c r="D143" s="219" t="s">
        <v>161</v>
      </c>
      <c r="E143" s="220" t="s">
        <v>1420</v>
      </c>
      <c r="F143" s="221" t="s">
        <v>1421</v>
      </c>
      <c r="G143" s="222" t="s">
        <v>415</v>
      </c>
      <c r="H143" s="223">
        <v>48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165</v>
      </c>
      <c r="AT143" s="231" t="s">
        <v>161</v>
      </c>
      <c r="AU143" s="231" t="s">
        <v>87</v>
      </c>
      <c r="AY143" s="17" t="s">
        <v>159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165</v>
      </c>
      <c r="BM143" s="231" t="s">
        <v>1422</v>
      </c>
    </row>
    <row r="144" s="2" customFormat="1" ht="16.5" customHeight="1">
      <c r="A144" s="38"/>
      <c r="B144" s="39"/>
      <c r="C144" s="219" t="s">
        <v>238</v>
      </c>
      <c r="D144" s="219" t="s">
        <v>161</v>
      </c>
      <c r="E144" s="220" t="s">
        <v>1423</v>
      </c>
      <c r="F144" s="221" t="s">
        <v>1424</v>
      </c>
      <c r="G144" s="222" t="s">
        <v>251</v>
      </c>
      <c r="H144" s="223">
        <v>48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165</v>
      </c>
      <c r="AT144" s="231" t="s">
        <v>161</v>
      </c>
      <c r="AU144" s="231" t="s">
        <v>87</v>
      </c>
      <c r="AY144" s="17" t="s">
        <v>159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165</v>
      </c>
      <c r="BM144" s="231" t="s">
        <v>1425</v>
      </c>
    </row>
    <row r="145" s="2" customFormat="1" ht="24.15" customHeight="1">
      <c r="A145" s="38"/>
      <c r="B145" s="39"/>
      <c r="C145" s="219" t="s">
        <v>305</v>
      </c>
      <c r="D145" s="219" t="s">
        <v>161</v>
      </c>
      <c r="E145" s="220" t="s">
        <v>1426</v>
      </c>
      <c r="F145" s="221" t="s">
        <v>1427</v>
      </c>
      <c r="G145" s="222" t="s">
        <v>415</v>
      </c>
      <c r="H145" s="223">
        <v>64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165</v>
      </c>
      <c r="AT145" s="231" t="s">
        <v>161</v>
      </c>
      <c r="AU145" s="231" t="s">
        <v>87</v>
      </c>
      <c r="AY145" s="17" t="s">
        <v>159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165</v>
      </c>
      <c r="BM145" s="231" t="s">
        <v>1428</v>
      </c>
    </row>
    <row r="146" s="2" customFormat="1" ht="16.5" customHeight="1">
      <c r="A146" s="38"/>
      <c r="B146" s="39"/>
      <c r="C146" s="219" t="s">
        <v>242</v>
      </c>
      <c r="D146" s="219" t="s">
        <v>161</v>
      </c>
      <c r="E146" s="220" t="s">
        <v>1429</v>
      </c>
      <c r="F146" s="221" t="s">
        <v>1430</v>
      </c>
      <c r="G146" s="222" t="s">
        <v>415</v>
      </c>
      <c r="H146" s="223">
        <v>8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165</v>
      </c>
      <c r="AT146" s="231" t="s">
        <v>161</v>
      </c>
      <c r="AU146" s="231" t="s">
        <v>87</v>
      </c>
      <c r="AY146" s="17" t="s">
        <v>159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165</v>
      </c>
      <c r="BM146" s="231" t="s">
        <v>1431</v>
      </c>
    </row>
    <row r="147" s="2" customFormat="1" ht="16.5" customHeight="1">
      <c r="A147" s="38"/>
      <c r="B147" s="39"/>
      <c r="C147" s="219" t="s">
        <v>315</v>
      </c>
      <c r="D147" s="219" t="s">
        <v>161</v>
      </c>
      <c r="E147" s="220" t="s">
        <v>1432</v>
      </c>
      <c r="F147" s="221" t="s">
        <v>1433</v>
      </c>
      <c r="G147" s="222" t="s">
        <v>251</v>
      </c>
      <c r="H147" s="223">
        <v>24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165</v>
      </c>
      <c r="AT147" s="231" t="s">
        <v>161</v>
      </c>
      <c r="AU147" s="231" t="s">
        <v>87</v>
      </c>
      <c r="AY147" s="17" t="s">
        <v>159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165</v>
      </c>
      <c r="BM147" s="231" t="s">
        <v>1434</v>
      </c>
    </row>
    <row r="148" s="2" customFormat="1" ht="21.75" customHeight="1">
      <c r="A148" s="38"/>
      <c r="B148" s="39"/>
      <c r="C148" s="219" t="s">
        <v>246</v>
      </c>
      <c r="D148" s="219" t="s">
        <v>161</v>
      </c>
      <c r="E148" s="220" t="s">
        <v>1435</v>
      </c>
      <c r="F148" s="221" t="s">
        <v>1436</v>
      </c>
      <c r="G148" s="222" t="s">
        <v>415</v>
      </c>
      <c r="H148" s="223">
        <v>8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165</v>
      </c>
      <c r="AT148" s="231" t="s">
        <v>161</v>
      </c>
      <c r="AU148" s="231" t="s">
        <v>87</v>
      </c>
      <c r="AY148" s="17" t="s">
        <v>159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165</v>
      </c>
      <c r="BM148" s="231" t="s">
        <v>1437</v>
      </c>
    </row>
    <row r="149" s="2" customFormat="1" ht="16.5" customHeight="1">
      <c r="A149" s="38"/>
      <c r="B149" s="39"/>
      <c r="C149" s="219" t="s">
        <v>326</v>
      </c>
      <c r="D149" s="219" t="s">
        <v>161</v>
      </c>
      <c r="E149" s="220" t="s">
        <v>1438</v>
      </c>
      <c r="F149" s="221" t="s">
        <v>1439</v>
      </c>
      <c r="G149" s="222" t="s">
        <v>415</v>
      </c>
      <c r="H149" s="223">
        <v>8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165</v>
      </c>
      <c r="AT149" s="231" t="s">
        <v>161</v>
      </c>
      <c r="AU149" s="231" t="s">
        <v>87</v>
      </c>
      <c r="AY149" s="17" t="s">
        <v>159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165</v>
      </c>
      <c r="BM149" s="231" t="s">
        <v>1440</v>
      </c>
    </row>
    <row r="150" s="2" customFormat="1" ht="21.75" customHeight="1">
      <c r="A150" s="38"/>
      <c r="B150" s="39"/>
      <c r="C150" s="219" t="s">
        <v>252</v>
      </c>
      <c r="D150" s="219" t="s">
        <v>161</v>
      </c>
      <c r="E150" s="220" t="s">
        <v>1441</v>
      </c>
      <c r="F150" s="221" t="s">
        <v>1442</v>
      </c>
      <c r="G150" s="222" t="s">
        <v>415</v>
      </c>
      <c r="H150" s="223">
        <v>8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165</v>
      </c>
      <c r="AT150" s="231" t="s">
        <v>161</v>
      </c>
      <c r="AU150" s="231" t="s">
        <v>87</v>
      </c>
      <c r="AY150" s="17" t="s">
        <v>159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165</v>
      </c>
      <c r="BM150" s="231" t="s">
        <v>1443</v>
      </c>
    </row>
    <row r="151" s="2" customFormat="1" ht="21.75" customHeight="1">
      <c r="A151" s="38"/>
      <c r="B151" s="39"/>
      <c r="C151" s="219" t="s">
        <v>335</v>
      </c>
      <c r="D151" s="219" t="s">
        <v>161</v>
      </c>
      <c r="E151" s="220" t="s">
        <v>1444</v>
      </c>
      <c r="F151" s="221" t="s">
        <v>1445</v>
      </c>
      <c r="G151" s="222" t="s">
        <v>415</v>
      </c>
      <c r="H151" s="223">
        <v>8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165</v>
      </c>
      <c r="AT151" s="231" t="s">
        <v>161</v>
      </c>
      <c r="AU151" s="231" t="s">
        <v>87</v>
      </c>
      <c r="AY151" s="17" t="s">
        <v>159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165</v>
      </c>
      <c r="BM151" s="231" t="s">
        <v>1446</v>
      </c>
    </row>
    <row r="152" s="2" customFormat="1" ht="21.75" customHeight="1">
      <c r="A152" s="38"/>
      <c r="B152" s="39"/>
      <c r="C152" s="219" t="s">
        <v>255</v>
      </c>
      <c r="D152" s="219" t="s">
        <v>161</v>
      </c>
      <c r="E152" s="220" t="s">
        <v>1447</v>
      </c>
      <c r="F152" s="221" t="s">
        <v>1448</v>
      </c>
      <c r="G152" s="222" t="s">
        <v>415</v>
      </c>
      <c r="H152" s="223">
        <v>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165</v>
      </c>
      <c r="AT152" s="231" t="s">
        <v>161</v>
      </c>
      <c r="AU152" s="231" t="s">
        <v>87</v>
      </c>
      <c r="AY152" s="17" t="s">
        <v>159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165</v>
      </c>
      <c r="BM152" s="231" t="s">
        <v>1449</v>
      </c>
    </row>
    <row r="153" s="2" customFormat="1" ht="16.5" customHeight="1">
      <c r="A153" s="38"/>
      <c r="B153" s="39"/>
      <c r="C153" s="219" t="s">
        <v>342</v>
      </c>
      <c r="D153" s="219" t="s">
        <v>161</v>
      </c>
      <c r="E153" s="220" t="s">
        <v>1450</v>
      </c>
      <c r="F153" s="221" t="s">
        <v>1451</v>
      </c>
      <c r="G153" s="222" t="s">
        <v>415</v>
      </c>
      <c r="H153" s="223">
        <v>2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165</v>
      </c>
      <c r="AT153" s="231" t="s">
        <v>161</v>
      </c>
      <c r="AU153" s="231" t="s">
        <v>87</v>
      </c>
      <c r="AY153" s="17" t="s">
        <v>159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165</v>
      </c>
      <c r="BM153" s="231" t="s">
        <v>1452</v>
      </c>
    </row>
    <row r="154" s="2" customFormat="1" ht="16.5" customHeight="1">
      <c r="A154" s="38"/>
      <c r="B154" s="39"/>
      <c r="C154" s="219" t="s">
        <v>347</v>
      </c>
      <c r="D154" s="219" t="s">
        <v>161</v>
      </c>
      <c r="E154" s="220" t="s">
        <v>1453</v>
      </c>
      <c r="F154" s="221" t="s">
        <v>1454</v>
      </c>
      <c r="G154" s="222" t="s">
        <v>415</v>
      </c>
      <c r="H154" s="223">
        <v>44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165</v>
      </c>
      <c r="AT154" s="231" t="s">
        <v>161</v>
      </c>
      <c r="AU154" s="231" t="s">
        <v>87</v>
      </c>
      <c r="AY154" s="17" t="s">
        <v>159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165</v>
      </c>
      <c r="BM154" s="231" t="s">
        <v>1455</v>
      </c>
    </row>
    <row r="155" s="2" customFormat="1" ht="16.5" customHeight="1">
      <c r="A155" s="38"/>
      <c r="B155" s="39"/>
      <c r="C155" s="219" t="s">
        <v>352</v>
      </c>
      <c r="D155" s="219" t="s">
        <v>161</v>
      </c>
      <c r="E155" s="220" t="s">
        <v>1456</v>
      </c>
      <c r="F155" s="221" t="s">
        <v>1457</v>
      </c>
      <c r="G155" s="222" t="s">
        <v>415</v>
      </c>
      <c r="H155" s="223">
        <v>2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165</v>
      </c>
      <c r="AT155" s="231" t="s">
        <v>161</v>
      </c>
      <c r="AU155" s="231" t="s">
        <v>87</v>
      </c>
      <c r="AY155" s="17" t="s">
        <v>159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165</v>
      </c>
      <c r="BM155" s="231" t="s">
        <v>1458</v>
      </c>
    </row>
    <row r="156" s="2" customFormat="1" ht="16.5" customHeight="1">
      <c r="A156" s="38"/>
      <c r="B156" s="39"/>
      <c r="C156" s="219" t="s">
        <v>356</v>
      </c>
      <c r="D156" s="219" t="s">
        <v>161</v>
      </c>
      <c r="E156" s="220" t="s">
        <v>1459</v>
      </c>
      <c r="F156" s="221" t="s">
        <v>1460</v>
      </c>
      <c r="G156" s="222" t="s">
        <v>251</v>
      </c>
      <c r="H156" s="223">
        <v>45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165</v>
      </c>
      <c r="AT156" s="231" t="s">
        <v>161</v>
      </c>
      <c r="AU156" s="231" t="s">
        <v>87</v>
      </c>
      <c r="AY156" s="17" t="s">
        <v>159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165</v>
      </c>
      <c r="BM156" s="231" t="s">
        <v>1461</v>
      </c>
    </row>
    <row r="157" s="2" customFormat="1" ht="16.5" customHeight="1">
      <c r="A157" s="38"/>
      <c r="B157" s="39"/>
      <c r="C157" s="219" t="s">
        <v>360</v>
      </c>
      <c r="D157" s="219" t="s">
        <v>161</v>
      </c>
      <c r="E157" s="220" t="s">
        <v>1462</v>
      </c>
      <c r="F157" s="221" t="s">
        <v>1463</v>
      </c>
      <c r="G157" s="222" t="s">
        <v>251</v>
      </c>
      <c r="H157" s="223">
        <v>45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165</v>
      </c>
      <c r="AT157" s="231" t="s">
        <v>161</v>
      </c>
      <c r="AU157" s="231" t="s">
        <v>87</v>
      </c>
      <c r="AY157" s="17" t="s">
        <v>159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165</v>
      </c>
      <c r="BM157" s="231" t="s">
        <v>1464</v>
      </c>
    </row>
    <row r="158" s="2" customFormat="1" ht="24.15" customHeight="1">
      <c r="A158" s="38"/>
      <c r="B158" s="39"/>
      <c r="C158" s="219" t="s">
        <v>261</v>
      </c>
      <c r="D158" s="219" t="s">
        <v>161</v>
      </c>
      <c r="E158" s="220" t="s">
        <v>1465</v>
      </c>
      <c r="F158" s="221" t="s">
        <v>1466</v>
      </c>
      <c r="G158" s="222" t="s">
        <v>164</v>
      </c>
      <c r="H158" s="223">
        <v>3.7599999999999998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165</v>
      </c>
      <c r="AT158" s="231" t="s">
        <v>161</v>
      </c>
      <c r="AU158" s="231" t="s">
        <v>87</v>
      </c>
      <c r="AY158" s="17" t="s">
        <v>159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165</v>
      </c>
      <c r="BM158" s="231" t="s">
        <v>1467</v>
      </c>
    </row>
    <row r="159" s="2" customFormat="1" ht="16.5" customHeight="1">
      <c r="A159" s="38"/>
      <c r="B159" s="39"/>
      <c r="C159" s="219" t="s">
        <v>367</v>
      </c>
      <c r="D159" s="219" t="s">
        <v>161</v>
      </c>
      <c r="E159" s="220" t="s">
        <v>1468</v>
      </c>
      <c r="F159" s="221" t="s">
        <v>1469</v>
      </c>
      <c r="G159" s="222" t="s">
        <v>415</v>
      </c>
      <c r="H159" s="223">
        <v>12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165</v>
      </c>
      <c r="AT159" s="231" t="s">
        <v>161</v>
      </c>
      <c r="AU159" s="231" t="s">
        <v>87</v>
      </c>
      <c r="AY159" s="17" t="s">
        <v>159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165</v>
      </c>
      <c r="BM159" s="231" t="s">
        <v>1470</v>
      </c>
    </row>
    <row r="160" s="2" customFormat="1" ht="16.5" customHeight="1">
      <c r="A160" s="38"/>
      <c r="B160" s="39"/>
      <c r="C160" s="219" t="s">
        <v>371</v>
      </c>
      <c r="D160" s="219" t="s">
        <v>161</v>
      </c>
      <c r="E160" s="220" t="s">
        <v>1471</v>
      </c>
      <c r="F160" s="221" t="s">
        <v>1472</v>
      </c>
      <c r="G160" s="222" t="s">
        <v>415</v>
      </c>
      <c r="H160" s="223">
        <v>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165</v>
      </c>
      <c r="AT160" s="231" t="s">
        <v>161</v>
      </c>
      <c r="AU160" s="231" t="s">
        <v>87</v>
      </c>
      <c r="AY160" s="17" t="s">
        <v>159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165</v>
      </c>
      <c r="BM160" s="231" t="s">
        <v>1473</v>
      </c>
    </row>
    <row r="161" s="2" customFormat="1" ht="16.5" customHeight="1">
      <c r="A161" s="38"/>
      <c r="B161" s="39"/>
      <c r="C161" s="219" t="s">
        <v>375</v>
      </c>
      <c r="D161" s="219" t="s">
        <v>161</v>
      </c>
      <c r="E161" s="220" t="s">
        <v>1474</v>
      </c>
      <c r="F161" s="221" t="s">
        <v>1475</v>
      </c>
      <c r="G161" s="222" t="s">
        <v>415</v>
      </c>
      <c r="H161" s="223">
        <v>24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44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165</v>
      </c>
      <c r="AT161" s="231" t="s">
        <v>161</v>
      </c>
      <c r="AU161" s="231" t="s">
        <v>87</v>
      </c>
      <c r="AY161" s="17" t="s">
        <v>159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165</v>
      </c>
      <c r="BM161" s="231" t="s">
        <v>1476</v>
      </c>
    </row>
    <row r="162" s="2" customFormat="1" ht="16.5" customHeight="1">
      <c r="A162" s="38"/>
      <c r="B162" s="39"/>
      <c r="C162" s="219" t="s">
        <v>266</v>
      </c>
      <c r="D162" s="219" t="s">
        <v>161</v>
      </c>
      <c r="E162" s="220" t="s">
        <v>1477</v>
      </c>
      <c r="F162" s="221" t="s">
        <v>1478</v>
      </c>
      <c r="G162" s="222" t="s">
        <v>415</v>
      </c>
      <c r="H162" s="223">
        <v>6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44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165</v>
      </c>
      <c r="AT162" s="231" t="s">
        <v>161</v>
      </c>
      <c r="AU162" s="231" t="s">
        <v>87</v>
      </c>
      <c r="AY162" s="17" t="s">
        <v>159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165</v>
      </c>
      <c r="BM162" s="231" t="s">
        <v>1479</v>
      </c>
    </row>
    <row r="163" s="2" customFormat="1" ht="16.5" customHeight="1">
      <c r="A163" s="38"/>
      <c r="B163" s="39"/>
      <c r="C163" s="219" t="s">
        <v>383</v>
      </c>
      <c r="D163" s="219" t="s">
        <v>161</v>
      </c>
      <c r="E163" s="220" t="s">
        <v>1480</v>
      </c>
      <c r="F163" s="221" t="s">
        <v>1481</v>
      </c>
      <c r="G163" s="222" t="s">
        <v>415</v>
      </c>
      <c r="H163" s="223">
        <v>13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44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165</v>
      </c>
      <c r="AT163" s="231" t="s">
        <v>161</v>
      </c>
      <c r="AU163" s="231" t="s">
        <v>87</v>
      </c>
      <c r="AY163" s="17" t="s">
        <v>159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87</v>
      </c>
      <c r="BK163" s="232">
        <f>ROUND(I163*H163,2)</f>
        <v>0</v>
      </c>
      <c r="BL163" s="17" t="s">
        <v>165</v>
      </c>
      <c r="BM163" s="231" t="s">
        <v>1482</v>
      </c>
    </row>
    <row r="164" s="2" customFormat="1" ht="16.5" customHeight="1">
      <c r="A164" s="38"/>
      <c r="B164" s="39"/>
      <c r="C164" s="219" t="s">
        <v>275</v>
      </c>
      <c r="D164" s="219" t="s">
        <v>161</v>
      </c>
      <c r="E164" s="220" t="s">
        <v>1483</v>
      </c>
      <c r="F164" s="221" t="s">
        <v>1484</v>
      </c>
      <c r="G164" s="222" t="s">
        <v>415</v>
      </c>
      <c r="H164" s="223">
        <v>6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44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165</v>
      </c>
      <c r="AT164" s="231" t="s">
        <v>161</v>
      </c>
      <c r="AU164" s="231" t="s">
        <v>87</v>
      </c>
      <c r="AY164" s="17" t="s">
        <v>159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165</v>
      </c>
      <c r="BM164" s="231" t="s">
        <v>1485</v>
      </c>
    </row>
    <row r="165" s="2" customFormat="1" ht="16.5" customHeight="1">
      <c r="A165" s="38"/>
      <c r="B165" s="39"/>
      <c r="C165" s="219" t="s">
        <v>390</v>
      </c>
      <c r="D165" s="219" t="s">
        <v>161</v>
      </c>
      <c r="E165" s="220" t="s">
        <v>1486</v>
      </c>
      <c r="F165" s="221" t="s">
        <v>1487</v>
      </c>
      <c r="G165" s="222" t="s">
        <v>415</v>
      </c>
      <c r="H165" s="223">
        <v>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165</v>
      </c>
      <c r="AT165" s="231" t="s">
        <v>161</v>
      </c>
      <c r="AU165" s="231" t="s">
        <v>87</v>
      </c>
      <c r="AY165" s="17" t="s">
        <v>159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165</v>
      </c>
      <c r="BM165" s="231" t="s">
        <v>1488</v>
      </c>
    </row>
    <row r="166" s="2" customFormat="1" ht="16.5" customHeight="1">
      <c r="A166" s="38"/>
      <c r="B166" s="39"/>
      <c r="C166" s="219" t="s">
        <v>279</v>
      </c>
      <c r="D166" s="219" t="s">
        <v>161</v>
      </c>
      <c r="E166" s="220" t="s">
        <v>1489</v>
      </c>
      <c r="F166" s="221" t="s">
        <v>1490</v>
      </c>
      <c r="G166" s="222" t="s">
        <v>415</v>
      </c>
      <c r="H166" s="223">
        <v>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44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165</v>
      </c>
      <c r="AT166" s="231" t="s">
        <v>161</v>
      </c>
      <c r="AU166" s="231" t="s">
        <v>87</v>
      </c>
      <c r="AY166" s="17" t="s">
        <v>159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165</v>
      </c>
      <c r="BM166" s="231" t="s">
        <v>1491</v>
      </c>
    </row>
    <row r="167" s="2" customFormat="1" ht="21.75" customHeight="1">
      <c r="A167" s="38"/>
      <c r="B167" s="39"/>
      <c r="C167" s="219" t="s">
        <v>397</v>
      </c>
      <c r="D167" s="219" t="s">
        <v>161</v>
      </c>
      <c r="E167" s="220" t="s">
        <v>1492</v>
      </c>
      <c r="F167" s="221" t="s">
        <v>1493</v>
      </c>
      <c r="G167" s="222" t="s">
        <v>415</v>
      </c>
      <c r="H167" s="223">
        <v>13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44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165</v>
      </c>
      <c r="AT167" s="231" t="s">
        <v>161</v>
      </c>
      <c r="AU167" s="231" t="s">
        <v>87</v>
      </c>
      <c r="AY167" s="17" t="s">
        <v>159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87</v>
      </c>
      <c r="BK167" s="232">
        <f>ROUND(I167*H167,2)</f>
        <v>0</v>
      </c>
      <c r="BL167" s="17" t="s">
        <v>165</v>
      </c>
      <c r="BM167" s="231" t="s">
        <v>1494</v>
      </c>
    </row>
    <row r="168" s="2" customFormat="1" ht="16.5" customHeight="1">
      <c r="A168" s="38"/>
      <c r="B168" s="39"/>
      <c r="C168" s="219" t="s">
        <v>283</v>
      </c>
      <c r="D168" s="219" t="s">
        <v>161</v>
      </c>
      <c r="E168" s="220" t="s">
        <v>1495</v>
      </c>
      <c r="F168" s="221" t="s">
        <v>1496</v>
      </c>
      <c r="G168" s="222" t="s">
        <v>415</v>
      </c>
      <c r="H168" s="223">
        <v>13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44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165</v>
      </c>
      <c r="AT168" s="231" t="s">
        <v>161</v>
      </c>
      <c r="AU168" s="231" t="s">
        <v>87</v>
      </c>
      <c r="AY168" s="17" t="s">
        <v>159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87</v>
      </c>
      <c r="BK168" s="232">
        <f>ROUND(I168*H168,2)</f>
        <v>0</v>
      </c>
      <c r="BL168" s="17" t="s">
        <v>165</v>
      </c>
      <c r="BM168" s="231" t="s">
        <v>1497</v>
      </c>
    </row>
    <row r="169" s="2" customFormat="1" ht="16.5" customHeight="1">
      <c r="A169" s="38"/>
      <c r="B169" s="39"/>
      <c r="C169" s="219" t="s">
        <v>404</v>
      </c>
      <c r="D169" s="219" t="s">
        <v>161</v>
      </c>
      <c r="E169" s="220" t="s">
        <v>1498</v>
      </c>
      <c r="F169" s="221" t="s">
        <v>1499</v>
      </c>
      <c r="G169" s="222" t="s">
        <v>415</v>
      </c>
      <c r="H169" s="223">
        <v>13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44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165</v>
      </c>
      <c r="AT169" s="231" t="s">
        <v>161</v>
      </c>
      <c r="AU169" s="231" t="s">
        <v>87</v>
      </c>
      <c r="AY169" s="17" t="s">
        <v>159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87</v>
      </c>
      <c r="BK169" s="232">
        <f>ROUND(I169*H169,2)</f>
        <v>0</v>
      </c>
      <c r="BL169" s="17" t="s">
        <v>165</v>
      </c>
      <c r="BM169" s="231" t="s">
        <v>1500</v>
      </c>
    </row>
    <row r="170" s="2" customFormat="1" ht="16.5" customHeight="1">
      <c r="A170" s="38"/>
      <c r="B170" s="39"/>
      <c r="C170" s="219" t="s">
        <v>287</v>
      </c>
      <c r="D170" s="219" t="s">
        <v>161</v>
      </c>
      <c r="E170" s="220" t="s">
        <v>1501</v>
      </c>
      <c r="F170" s="221" t="s">
        <v>1502</v>
      </c>
      <c r="G170" s="222" t="s">
        <v>415</v>
      </c>
      <c r="H170" s="223">
        <v>13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44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165</v>
      </c>
      <c r="AT170" s="231" t="s">
        <v>161</v>
      </c>
      <c r="AU170" s="231" t="s">
        <v>87</v>
      </c>
      <c r="AY170" s="17" t="s">
        <v>159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87</v>
      </c>
      <c r="BK170" s="232">
        <f>ROUND(I170*H170,2)</f>
        <v>0</v>
      </c>
      <c r="BL170" s="17" t="s">
        <v>165</v>
      </c>
      <c r="BM170" s="231" t="s">
        <v>1503</v>
      </c>
    </row>
    <row r="171" s="2" customFormat="1" ht="16.5" customHeight="1">
      <c r="A171" s="38"/>
      <c r="B171" s="39"/>
      <c r="C171" s="219" t="s">
        <v>412</v>
      </c>
      <c r="D171" s="219" t="s">
        <v>161</v>
      </c>
      <c r="E171" s="220" t="s">
        <v>1504</v>
      </c>
      <c r="F171" s="221" t="s">
        <v>1505</v>
      </c>
      <c r="G171" s="222" t="s">
        <v>415</v>
      </c>
      <c r="H171" s="223">
        <v>19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44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165</v>
      </c>
      <c r="AT171" s="231" t="s">
        <v>161</v>
      </c>
      <c r="AU171" s="231" t="s">
        <v>87</v>
      </c>
      <c r="AY171" s="17" t="s">
        <v>159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87</v>
      </c>
      <c r="BK171" s="232">
        <f>ROUND(I171*H171,2)</f>
        <v>0</v>
      </c>
      <c r="BL171" s="17" t="s">
        <v>165</v>
      </c>
      <c r="BM171" s="231" t="s">
        <v>1506</v>
      </c>
    </row>
    <row r="172" s="2" customFormat="1" ht="16.5" customHeight="1">
      <c r="A172" s="38"/>
      <c r="B172" s="39"/>
      <c r="C172" s="219" t="s">
        <v>291</v>
      </c>
      <c r="D172" s="219" t="s">
        <v>161</v>
      </c>
      <c r="E172" s="220" t="s">
        <v>1507</v>
      </c>
      <c r="F172" s="221" t="s">
        <v>1508</v>
      </c>
      <c r="G172" s="222" t="s">
        <v>415</v>
      </c>
      <c r="H172" s="223">
        <v>1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44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165</v>
      </c>
      <c r="AT172" s="231" t="s">
        <v>161</v>
      </c>
      <c r="AU172" s="231" t="s">
        <v>87</v>
      </c>
      <c r="AY172" s="17" t="s">
        <v>159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87</v>
      </c>
      <c r="BK172" s="232">
        <f>ROUND(I172*H172,2)</f>
        <v>0</v>
      </c>
      <c r="BL172" s="17" t="s">
        <v>165</v>
      </c>
      <c r="BM172" s="231" t="s">
        <v>1509</v>
      </c>
    </row>
    <row r="173" s="2" customFormat="1" ht="16.5" customHeight="1">
      <c r="A173" s="38"/>
      <c r="B173" s="39"/>
      <c r="C173" s="219" t="s">
        <v>421</v>
      </c>
      <c r="D173" s="219" t="s">
        <v>161</v>
      </c>
      <c r="E173" s="220" t="s">
        <v>1510</v>
      </c>
      <c r="F173" s="221" t="s">
        <v>1511</v>
      </c>
      <c r="G173" s="222" t="s">
        <v>415</v>
      </c>
      <c r="H173" s="223">
        <v>4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44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165</v>
      </c>
      <c r="AT173" s="231" t="s">
        <v>161</v>
      </c>
      <c r="AU173" s="231" t="s">
        <v>87</v>
      </c>
      <c r="AY173" s="17" t="s">
        <v>159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87</v>
      </c>
      <c r="BK173" s="232">
        <f>ROUND(I173*H173,2)</f>
        <v>0</v>
      </c>
      <c r="BL173" s="17" t="s">
        <v>165</v>
      </c>
      <c r="BM173" s="231" t="s">
        <v>1512</v>
      </c>
    </row>
    <row r="174" s="2" customFormat="1" ht="21.75" customHeight="1">
      <c r="A174" s="38"/>
      <c r="B174" s="39"/>
      <c r="C174" s="219" t="s">
        <v>300</v>
      </c>
      <c r="D174" s="219" t="s">
        <v>161</v>
      </c>
      <c r="E174" s="220" t="s">
        <v>1513</v>
      </c>
      <c r="F174" s="221" t="s">
        <v>1514</v>
      </c>
      <c r="G174" s="222" t="s">
        <v>415</v>
      </c>
      <c r="H174" s="223">
        <v>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44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165</v>
      </c>
      <c r="AT174" s="231" t="s">
        <v>161</v>
      </c>
      <c r="AU174" s="231" t="s">
        <v>87</v>
      </c>
      <c r="AY174" s="17" t="s">
        <v>159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87</v>
      </c>
      <c r="BK174" s="232">
        <f>ROUND(I174*H174,2)</f>
        <v>0</v>
      </c>
      <c r="BL174" s="17" t="s">
        <v>165</v>
      </c>
      <c r="BM174" s="231" t="s">
        <v>1515</v>
      </c>
    </row>
    <row r="175" s="2" customFormat="1" ht="21.75" customHeight="1">
      <c r="A175" s="38"/>
      <c r="B175" s="39"/>
      <c r="C175" s="219" t="s">
        <v>429</v>
      </c>
      <c r="D175" s="219" t="s">
        <v>161</v>
      </c>
      <c r="E175" s="220" t="s">
        <v>1516</v>
      </c>
      <c r="F175" s="221" t="s">
        <v>1517</v>
      </c>
      <c r="G175" s="222" t="s">
        <v>415</v>
      </c>
      <c r="H175" s="223">
        <v>144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44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165</v>
      </c>
      <c r="AT175" s="231" t="s">
        <v>161</v>
      </c>
      <c r="AU175" s="231" t="s">
        <v>87</v>
      </c>
      <c r="AY175" s="17" t="s">
        <v>159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87</v>
      </c>
      <c r="BK175" s="232">
        <f>ROUND(I175*H175,2)</f>
        <v>0</v>
      </c>
      <c r="BL175" s="17" t="s">
        <v>165</v>
      </c>
      <c r="BM175" s="231" t="s">
        <v>1518</v>
      </c>
    </row>
    <row r="176" s="2" customFormat="1" ht="16.5" customHeight="1">
      <c r="A176" s="38"/>
      <c r="B176" s="39"/>
      <c r="C176" s="219" t="s">
        <v>308</v>
      </c>
      <c r="D176" s="219" t="s">
        <v>161</v>
      </c>
      <c r="E176" s="220" t="s">
        <v>1519</v>
      </c>
      <c r="F176" s="221" t="s">
        <v>1520</v>
      </c>
      <c r="G176" s="222" t="s">
        <v>251</v>
      </c>
      <c r="H176" s="223">
        <v>72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44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165</v>
      </c>
      <c r="AT176" s="231" t="s">
        <v>161</v>
      </c>
      <c r="AU176" s="231" t="s">
        <v>87</v>
      </c>
      <c r="AY176" s="17" t="s">
        <v>159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87</v>
      </c>
      <c r="BK176" s="232">
        <f>ROUND(I176*H176,2)</f>
        <v>0</v>
      </c>
      <c r="BL176" s="17" t="s">
        <v>165</v>
      </c>
      <c r="BM176" s="231" t="s">
        <v>1521</v>
      </c>
    </row>
    <row r="177" s="2" customFormat="1" ht="16.5" customHeight="1">
      <c r="A177" s="38"/>
      <c r="B177" s="39"/>
      <c r="C177" s="219" t="s">
        <v>444</v>
      </c>
      <c r="D177" s="219" t="s">
        <v>161</v>
      </c>
      <c r="E177" s="220" t="s">
        <v>1522</v>
      </c>
      <c r="F177" s="221" t="s">
        <v>1523</v>
      </c>
      <c r="G177" s="222" t="s">
        <v>415</v>
      </c>
      <c r="H177" s="223">
        <v>144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44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165</v>
      </c>
      <c r="AT177" s="231" t="s">
        <v>161</v>
      </c>
      <c r="AU177" s="231" t="s">
        <v>87</v>
      </c>
      <c r="AY177" s="17" t="s">
        <v>159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87</v>
      </c>
      <c r="BK177" s="232">
        <f>ROUND(I177*H177,2)</f>
        <v>0</v>
      </c>
      <c r="BL177" s="17" t="s">
        <v>165</v>
      </c>
      <c r="BM177" s="231" t="s">
        <v>1524</v>
      </c>
    </row>
    <row r="178" s="2" customFormat="1" ht="16.5" customHeight="1">
      <c r="A178" s="38"/>
      <c r="B178" s="39"/>
      <c r="C178" s="219" t="s">
        <v>311</v>
      </c>
      <c r="D178" s="219" t="s">
        <v>161</v>
      </c>
      <c r="E178" s="220" t="s">
        <v>1525</v>
      </c>
      <c r="F178" s="221" t="s">
        <v>1526</v>
      </c>
      <c r="G178" s="222" t="s">
        <v>251</v>
      </c>
      <c r="H178" s="223">
        <v>353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44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165</v>
      </c>
      <c r="AT178" s="231" t="s">
        <v>161</v>
      </c>
      <c r="AU178" s="231" t="s">
        <v>87</v>
      </c>
      <c r="AY178" s="17" t="s">
        <v>159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165</v>
      </c>
      <c r="BM178" s="231" t="s">
        <v>1527</v>
      </c>
    </row>
    <row r="179" s="2" customFormat="1" ht="16.5" customHeight="1">
      <c r="A179" s="38"/>
      <c r="B179" s="39"/>
      <c r="C179" s="219" t="s">
        <v>451</v>
      </c>
      <c r="D179" s="219" t="s">
        <v>161</v>
      </c>
      <c r="E179" s="220" t="s">
        <v>1528</v>
      </c>
      <c r="F179" s="221" t="s">
        <v>1529</v>
      </c>
      <c r="G179" s="222" t="s">
        <v>251</v>
      </c>
      <c r="H179" s="223">
        <v>47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44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165</v>
      </c>
      <c r="AT179" s="231" t="s">
        <v>161</v>
      </c>
      <c r="AU179" s="231" t="s">
        <v>87</v>
      </c>
      <c r="AY179" s="17" t="s">
        <v>159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87</v>
      </c>
      <c r="BK179" s="232">
        <f>ROUND(I179*H179,2)</f>
        <v>0</v>
      </c>
      <c r="BL179" s="17" t="s">
        <v>165</v>
      </c>
      <c r="BM179" s="231" t="s">
        <v>1530</v>
      </c>
    </row>
    <row r="180" s="2" customFormat="1" ht="16.5" customHeight="1">
      <c r="A180" s="38"/>
      <c r="B180" s="39"/>
      <c r="C180" s="219" t="s">
        <v>455</v>
      </c>
      <c r="D180" s="219" t="s">
        <v>161</v>
      </c>
      <c r="E180" s="220" t="s">
        <v>1531</v>
      </c>
      <c r="F180" s="221" t="s">
        <v>1532</v>
      </c>
      <c r="G180" s="222" t="s">
        <v>251</v>
      </c>
      <c r="H180" s="223">
        <v>216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44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165</v>
      </c>
      <c r="AT180" s="231" t="s">
        <v>161</v>
      </c>
      <c r="AU180" s="231" t="s">
        <v>87</v>
      </c>
      <c r="AY180" s="17" t="s">
        <v>159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87</v>
      </c>
      <c r="BK180" s="232">
        <f>ROUND(I180*H180,2)</f>
        <v>0</v>
      </c>
      <c r="BL180" s="17" t="s">
        <v>165</v>
      </c>
      <c r="BM180" s="231" t="s">
        <v>1533</v>
      </c>
    </row>
    <row r="181" s="2" customFormat="1" ht="16.5" customHeight="1">
      <c r="A181" s="38"/>
      <c r="B181" s="39"/>
      <c r="C181" s="219" t="s">
        <v>462</v>
      </c>
      <c r="D181" s="219" t="s">
        <v>161</v>
      </c>
      <c r="E181" s="220" t="s">
        <v>1534</v>
      </c>
      <c r="F181" s="221" t="s">
        <v>1535</v>
      </c>
      <c r="G181" s="222" t="s">
        <v>251</v>
      </c>
      <c r="H181" s="223">
        <v>90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165</v>
      </c>
      <c r="AT181" s="231" t="s">
        <v>161</v>
      </c>
      <c r="AU181" s="231" t="s">
        <v>87</v>
      </c>
      <c r="AY181" s="17" t="s">
        <v>159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165</v>
      </c>
      <c r="BM181" s="231" t="s">
        <v>1536</v>
      </c>
    </row>
    <row r="182" s="2" customFormat="1" ht="16.5" customHeight="1">
      <c r="A182" s="38"/>
      <c r="B182" s="39"/>
      <c r="C182" s="219" t="s">
        <v>323</v>
      </c>
      <c r="D182" s="219" t="s">
        <v>161</v>
      </c>
      <c r="E182" s="220" t="s">
        <v>1537</v>
      </c>
      <c r="F182" s="221" t="s">
        <v>1538</v>
      </c>
      <c r="G182" s="222" t="s">
        <v>227</v>
      </c>
      <c r="H182" s="223">
        <v>395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44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165</v>
      </c>
      <c r="AT182" s="231" t="s">
        <v>161</v>
      </c>
      <c r="AU182" s="231" t="s">
        <v>87</v>
      </c>
      <c r="AY182" s="17" t="s">
        <v>159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87</v>
      </c>
      <c r="BK182" s="232">
        <f>ROUND(I182*H182,2)</f>
        <v>0</v>
      </c>
      <c r="BL182" s="17" t="s">
        <v>165</v>
      </c>
      <c r="BM182" s="231" t="s">
        <v>1539</v>
      </c>
    </row>
    <row r="183" s="2" customFormat="1" ht="16.5" customHeight="1">
      <c r="A183" s="38"/>
      <c r="B183" s="39"/>
      <c r="C183" s="219" t="s">
        <v>471</v>
      </c>
      <c r="D183" s="219" t="s">
        <v>161</v>
      </c>
      <c r="E183" s="220" t="s">
        <v>1540</v>
      </c>
      <c r="F183" s="221" t="s">
        <v>1541</v>
      </c>
      <c r="G183" s="222" t="s">
        <v>251</v>
      </c>
      <c r="H183" s="223">
        <v>464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44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165</v>
      </c>
      <c r="AT183" s="231" t="s">
        <v>161</v>
      </c>
      <c r="AU183" s="231" t="s">
        <v>87</v>
      </c>
      <c r="AY183" s="17" t="s">
        <v>159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87</v>
      </c>
      <c r="BK183" s="232">
        <f>ROUND(I183*H183,2)</f>
        <v>0</v>
      </c>
      <c r="BL183" s="17" t="s">
        <v>165</v>
      </c>
      <c r="BM183" s="231" t="s">
        <v>1542</v>
      </c>
    </row>
    <row r="184" s="2" customFormat="1" ht="16.5" customHeight="1">
      <c r="A184" s="38"/>
      <c r="B184" s="39"/>
      <c r="C184" s="219" t="s">
        <v>476</v>
      </c>
      <c r="D184" s="219" t="s">
        <v>161</v>
      </c>
      <c r="E184" s="220" t="s">
        <v>1543</v>
      </c>
      <c r="F184" s="221" t="s">
        <v>1544</v>
      </c>
      <c r="G184" s="222" t="s">
        <v>251</v>
      </c>
      <c r="H184" s="223">
        <v>136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44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165</v>
      </c>
      <c r="AT184" s="231" t="s">
        <v>161</v>
      </c>
      <c r="AU184" s="231" t="s">
        <v>87</v>
      </c>
      <c r="AY184" s="17" t="s">
        <v>159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87</v>
      </c>
      <c r="BK184" s="232">
        <f>ROUND(I184*H184,2)</f>
        <v>0</v>
      </c>
      <c r="BL184" s="17" t="s">
        <v>165</v>
      </c>
      <c r="BM184" s="231" t="s">
        <v>1545</v>
      </c>
    </row>
    <row r="185" s="2" customFormat="1" ht="21.75" customHeight="1">
      <c r="A185" s="38"/>
      <c r="B185" s="39"/>
      <c r="C185" s="219" t="s">
        <v>482</v>
      </c>
      <c r="D185" s="219" t="s">
        <v>161</v>
      </c>
      <c r="E185" s="220" t="s">
        <v>1546</v>
      </c>
      <c r="F185" s="221" t="s">
        <v>1547</v>
      </c>
      <c r="G185" s="222" t="s">
        <v>415</v>
      </c>
      <c r="H185" s="223">
        <v>13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44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165</v>
      </c>
      <c r="AT185" s="231" t="s">
        <v>161</v>
      </c>
      <c r="AU185" s="231" t="s">
        <v>87</v>
      </c>
      <c r="AY185" s="17" t="s">
        <v>159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87</v>
      </c>
      <c r="BK185" s="232">
        <f>ROUND(I185*H185,2)</f>
        <v>0</v>
      </c>
      <c r="BL185" s="17" t="s">
        <v>165</v>
      </c>
      <c r="BM185" s="231" t="s">
        <v>1548</v>
      </c>
    </row>
    <row r="186" s="2" customFormat="1" ht="21.75" customHeight="1">
      <c r="A186" s="38"/>
      <c r="B186" s="39"/>
      <c r="C186" s="219" t="s">
        <v>334</v>
      </c>
      <c r="D186" s="219" t="s">
        <v>161</v>
      </c>
      <c r="E186" s="220" t="s">
        <v>1549</v>
      </c>
      <c r="F186" s="221" t="s">
        <v>1550</v>
      </c>
      <c r="G186" s="222" t="s">
        <v>251</v>
      </c>
      <c r="H186" s="223">
        <v>51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44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165</v>
      </c>
      <c r="AT186" s="231" t="s">
        <v>161</v>
      </c>
      <c r="AU186" s="231" t="s">
        <v>87</v>
      </c>
      <c r="AY186" s="17" t="s">
        <v>159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87</v>
      </c>
      <c r="BK186" s="232">
        <f>ROUND(I186*H186,2)</f>
        <v>0</v>
      </c>
      <c r="BL186" s="17" t="s">
        <v>165</v>
      </c>
      <c r="BM186" s="231" t="s">
        <v>1551</v>
      </c>
    </row>
    <row r="187" s="2" customFormat="1" ht="16.5" customHeight="1">
      <c r="A187" s="38"/>
      <c r="B187" s="39"/>
      <c r="C187" s="219" t="s">
        <v>495</v>
      </c>
      <c r="D187" s="219" t="s">
        <v>161</v>
      </c>
      <c r="E187" s="220" t="s">
        <v>1552</v>
      </c>
      <c r="F187" s="221" t="s">
        <v>1553</v>
      </c>
      <c r="G187" s="222" t="s">
        <v>251</v>
      </c>
      <c r="H187" s="223">
        <v>47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44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165</v>
      </c>
      <c r="AT187" s="231" t="s">
        <v>161</v>
      </c>
      <c r="AU187" s="231" t="s">
        <v>87</v>
      </c>
      <c r="AY187" s="17" t="s">
        <v>159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87</v>
      </c>
      <c r="BK187" s="232">
        <f>ROUND(I187*H187,2)</f>
        <v>0</v>
      </c>
      <c r="BL187" s="17" t="s">
        <v>165</v>
      </c>
      <c r="BM187" s="231" t="s">
        <v>1554</v>
      </c>
    </row>
    <row r="188" s="2" customFormat="1" ht="16.5" customHeight="1">
      <c r="A188" s="38"/>
      <c r="B188" s="39"/>
      <c r="C188" s="219" t="s">
        <v>338</v>
      </c>
      <c r="D188" s="219" t="s">
        <v>161</v>
      </c>
      <c r="E188" s="220" t="s">
        <v>1555</v>
      </c>
      <c r="F188" s="221" t="s">
        <v>1556</v>
      </c>
      <c r="G188" s="222" t="s">
        <v>251</v>
      </c>
      <c r="H188" s="223">
        <v>306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44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165</v>
      </c>
      <c r="AT188" s="231" t="s">
        <v>161</v>
      </c>
      <c r="AU188" s="231" t="s">
        <v>87</v>
      </c>
      <c r="AY188" s="17" t="s">
        <v>159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87</v>
      </c>
      <c r="BK188" s="232">
        <f>ROUND(I188*H188,2)</f>
        <v>0</v>
      </c>
      <c r="BL188" s="17" t="s">
        <v>165</v>
      </c>
      <c r="BM188" s="231" t="s">
        <v>1557</v>
      </c>
    </row>
    <row r="189" s="2" customFormat="1" ht="16.5" customHeight="1">
      <c r="A189" s="38"/>
      <c r="B189" s="39"/>
      <c r="C189" s="219" t="s">
        <v>1558</v>
      </c>
      <c r="D189" s="219" t="s">
        <v>161</v>
      </c>
      <c r="E189" s="220" t="s">
        <v>1559</v>
      </c>
      <c r="F189" s="221" t="s">
        <v>1560</v>
      </c>
      <c r="G189" s="222" t="s">
        <v>251</v>
      </c>
      <c r="H189" s="223">
        <v>93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44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165</v>
      </c>
      <c r="AT189" s="231" t="s">
        <v>161</v>
      </c>
      <c r="AU189" s="231" t="s">
        <v>87</v>
      </c>
      <c r="AY189" s="17" t="s">
        <v>159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87</v>
      </c>
      <c r="BK189" s="232">
        <f>ROUND(I189*H189,2)</f>
        <v>0</v>
      </c>
      <c r="BL189" s="17" t="s">
        <v>165</v>
      </c>
      <c r="BM189" s="231" t="s">
        <v>1561</v>
      </c>
    </row>
    <row r="190" s="2" customFormat="1" ht="16.5" customHeight="1">
      <c r="A190" s="38"/>
      <c r="B190" s="39"/>
      <c r="C190" s="219" t="s">
        <v>341</v>
      </c>
      <c r="D190" s="219" t="s">
        <v>161</v>
      </c>
      <c r="E190" s="220" t="s">
        <v>1562</v>
      </c>
      <c r="F190" s="221" t="s">
        <v>1563</v>
      </c>
      <c r="G190" s="222" t="s">
        <v>251</v>
      </c>
      <c r="H190" s="223">
        <v>47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44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165</v>
      </c>
      <c r="AT190" s="231" t="s">
        <v>161</v>
      </c>
      <c r="AU190" s="231" t="s">
        <v>87</v>
      </c>
      <c r="AY190" s="17" t="s">
        <v>159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87</v>
      </c>
      <c r="BK190" s="232">
        <f>ROUND(I190*H190,2)</f>
        <v>0</v>
      </c>
      <c r="BL190" s="17" t="s">
        <v>165</v>
      </c>
      <c r="BM190" s="231" t="s">
        <v>1564</v>
      </c>
    </row>
    <row r="191" s="2" customFormat="1" ht="16.5" customHeight="1">
      <c r="A191" s="38"/>
      <c r="B191" s="39"/>
      <c r="C191" s="219" t="s">
        <v>1565</v>
      </c>
      <c r="D191" s="219" t="s">
        <v>161</v>
      </c>
      <c r="E191" s="220" t="s">
        <v>1566</v>
      </c>
      <c r="F191" s="221" t="s">
        <v>1567</v>
      </c>
      <c r="G191" s="222" t="s">
        <v>251</v>
      </c>
      <c r="H191" s="223">
        <v>216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44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165</v>
      </c>
      <c r="AT191" s="231" t="s">
        <v>161</v>
      </c>
      <c r="AU191" s="231" t="s">
        <v>87</v>
      </c>
      <c r="AY191" s="17" t="s">
        <v>159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87</v>
      </c>
      <c r="BK191" s="232">
        <f>ROUND(I191*H191,2)</f>
        <v>0</v>
      </c>
      <c r="BL191" s="17" t="s">
        <v>165</v>
      </c>
      <c r="BM191" s="231" t="s">
        <v>1568</v>
      </c>
    </row>
    <row r="192" s="2" customFormat="1" ht="16.5" customHeight="1">
      <c r="A192" s="38"/>
      <c r="B192" s="39"/>
      <c r="C192" s="219" t="s">
        <v>345</v>
      </c>
      <c r="D192" s="219" t="s">
        <v>161</v>
      </c>
      <c r="E192" s="220" t="s">
        <v>1569</v>
      </c>
      <c r="F192" s="221" t="s">
        <v>1570</v>
      </c>
      <c r="G192" s="222" t="s">
        <v>251</v>
      </c>
      <c r="H192" s="223">
        <v>90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44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165</v>
      </c>
      <c r="AT192" s="231" t="s">
        <v>161</v>
      </c>
      <c r="AU192" s="231" t="s">
        <v>87</v>
      </c>
      <c r="AY192" s="17" t="s">
        <v>159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87</v>
      </c>
      <c r="BK192" s="232">
        <f>ROUND(I192*H192,2)</f>
        <v>0</v>
      </c>
      <c r="BL192" s="17" t="s">
        <v>165</v>
      </c>
      <c r="BM192" s="231" t="s">
        <v>1571</v>
      </c>
    </row>
    <row r="193" s="2" customFormat="1" ht="16.5" customHeight="1">
      <c r="A193" s="38"/>
      <c r="B193" s="39"/>
      <c r="C193" s="219" t="s">
        <v>1572</v>
      </c>
      <c r="D193" s="219" t="s">
        <v>161</v>
      </c>
      <c r="E193" s="220" t="s">
        <v>1573</v>
      </c>
      <c r="F193" s="221" t="s">
        <v>1574</v>
      </c>
      <c r="G193" s="222" t="s">
        <v>251</v>
      </c>
      <c r="H193" s="223">
        <v>9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44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165</v>
      </c>
      <c r="AT193" s="231" t="s">
        <v>161</v>
      </c>
      <c r="AU193" s="231" t="s">
        <v>87</v>
      </c>
      <c r="AY193" s="17" t="s">
        <v>159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87</v>
      </c>
      <c r="BK193" s="232">
        <f>ROUND(I193*H193,2)</f>
        <v>0</v>
      </c>
      <c r="BL193" s="17" t="s">
        <v>165</v>
      </c>
      <c r="BM193" s="231" t="s">
        <v>1575</v>
      </c>
    </row>
    <row r="194" s="2" customFormat="1" ht="21.75" customHeight="1">
      <c r="A194" s="38"/>
      <c r="B194" s="39"/>
      <c r="C194" s="219" t="s">
        <v>498</v>
      </c>
      <c r="D194" s="219" t="s">
        <v>161</v>
      </c>
      <c r="E194" s="220" t="s">
        <v>1576</v>
      </c>
      <c r="F194" s="221" t="s">
        <v>1577</v>
      </c>
      <c r="G194" s="222" t="s">
        <v>251</v>
      </c>
      <c r="H194" s="223">
        <v>110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44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165</v>
      </c>
      <c r="AT194" s="231" t="s">
        <v>161</v>
      </c>
      <c r="AU194" s="231" t="s">
        <v>87</v>
      </c>
      <c r="AY194" s="17" t="s">
        <v>159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87</v>
      </c>
      <c r="BK194" s="232">
        <f>ROUND(I194*H194,2)</f>
        <v>0</v>
      </c>
      <c r="BL194" s="17" t="s">
        <v>165</v>
      </c>
      <c r="BM194" s="231" t="s">
        <v>1578</v>
      </c>
    </row>
    <row r="195" s="2" customFormat="1" ht="16.5" customHeight="1">
      <c r="A195" s="38"/>
      <c r="B195" s="39"/>
      <c r="C195" s="219" t="s">
        <v>1579</v>
      </c>
      <c r="D195" s="219" t="s">
        <v>161</v>
      </c>
      <c r="E195" s="220" t="s">
        <v>1580</v>
      </c>
      <c r="F195" s="221" t="s">
        <v>1581</v>
      </c>
      <c r="G195" s="222" t="s">
        <v>251</v>
      </c>
      <c r="H195" s="223">
        <v>8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44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165</v>
      </c>
      <c r="AT195" s="231" t="s">
        <v>161</v>
      </c>
      <c r="AU195" s="231" t="s">
        <v>87</v>
      </c>
      <c r="AY195" s="17" t="s">
        <v>159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87</v>
      </c>
      <c r="BK195" s="232">
        <f>ROUND(I195*H195,2)</f>
        <v>0</v>
      </c>
      <c r="BL195" s="17" t="s">
        <v>165</v>
      </c>
      <c r="BM195" s="231" t="s">
        <v>1582</v>
      </c>
    </row>
    <row r="196" s="2" customFormat="1" ht="21.75" customHeight="1">
      <c r="A196" s="38"/>
      <c r="B196" s="39"/>
      <c r="C196" s="219" t="s">
        <v>351</v>
      </c>
      <c r="D196" s="219" t="s">
        <v>161</v>
      </c>
      <c r="E196" s="220" t="s">
        <v>1583</v>
      </c>
      <c r="F196" s="221" t="s">
        <v>1584</v>
      </c>
      <c r="G196" s="222" t="s">
        <v>415</v>
      </c>
      <c r="H196" s="223">
        <v>6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44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165</v>
      </c>
      <c r="AT196" s="231" t="s">
        <v>161</v>
      </c>
      <c r="AU196" s="231" t="s">
        <v>87</v>
      </c>
      <c r="AY196" s="17" t="s">
        <v>159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87</v>
      </c>
      <c r="BK196" s="232">
        <f>ROUND(I196*H196,2)</f>
        <v>0</v>
      </c>
      <c r="BL196" s="17" t="s">
        <v>165</v>
      </c>
      <c r="BM196" s="231" t="s">
        <v>1585</v>
      </c>
    </row>
    <row r="197" s="2" customFormat="1" ht="16.5" customHeight="1">
      <c r="A197" s="38"/>
      <c r="B197" s="39"/>
      <c r="C197" s="219" t="s">
        <v>1586</v>
      </c>
      <c r="D197" s="219" t="s">
        <v>161</v>
      </c>
      <c r="E197" s="220" t="s">
        <v>1587</v>
      </c>
      <c r="F197" s="221" t="s">
        <v>1588</v>
      </c>
      <c r="G197" s="222" t="s">
        <v>415</v>
      </c>
      <c r="H197" s="223">
        <v>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44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165</v>
      </c>
      <c r="AT197" s="231" t="s">
        <v>161</v>
      </c>
      <c r="AU197" s="231" t="s">
        <v>87</v>
      </c>
      <c r="AY197" s="17" t="s">
        <v>159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87</v>
      </c>
      <c r="BK197" s="232">
        <f>ROUND(I197*H197,2)</f>
        <v>0</v>
      </c>
      <c r="BL197" s="17" t="s">
        <v>165</v>
      </c>
      <c r="BM197" s="231" t="s">
        <v>1589</v>
      </c>
    </row>
    <row r="198" s="2" customFormat="1" ht="24.15" customHeight="1">
      <c r="A198" s="38"/>
      <c r="B198" s="39"/>
      <c r="C198" s="219" t="s">
        <v>355</v>
      </c>
      <c r="D198" s="219" t="s">
        <v>161</v>
      </c>
      <c r="E198" s="220" t="s">
        <v>1590</v>
      </c>
      <c r="F198" s="221" t="s">
        <v>1591</v>
      </c>
      <c r="G198" s="222" t="s">
        <v>212</v>
      </c>
      <c r="H198" s="223">
        <v>50.5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44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165</v>
      </c>
      <c r="AT198" s="231" t="s">
        <v>161</v>
      </c>
      <c r="AU198" s="231" t="s">
        <v>87</v>
      </c>
      <c r="AY198" s="17" t="s">
        <v>159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87</v>
      </c>
      <c r="BK198" s="232">
        <f>ROUND(I198*H198,2)</f>
        <v>0</v>
      </c>
      <c r="BL198" s="17" t="s">
        <v>165</v>
      </c>
      <c r="BM198" s="231" t="s">
        <v>1592</v>
      </c>
    </row>
    <row r="199" s="2" customFormat="1" ht="16.5" customHeight="1">
      <c r="A199" s="38"/>
      <c r="B199" s="39"/>
      <c r="C199" s="219" t="s">
        <v>1593</v>
      </c>
      <c r="D199" s="219" t="s">
        <v>161</v>
      </c>
      <c r="E199" s="220" t="s">
        <v>1594</v>
      </c>
      <c r="F199" s="221" t="s">
        <v>1595</v>
      </c>
      <c r="G199" s="222" t="s">
        <v>415</v>
      </c>
      <c r="H199" s="223">
        <v>8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44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165</v>
      </c>
      <c r="AT199" s="231" t="s">
        <v>161</v>
      </c>
      <c r="AU199" s="231" t="s">
        <v>87</v>
      </c>
      <c r="AY199" s="17" t="s">
        <v>159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87</v>
      </c>
      <c r="BK199" s="232">
        <f>ROUND(I199*H199,2)</f>
        <v>0</v>
      </c>
      <c r="BL199" s="17" t="s">
        <v>165</v>
      </c>
      <c r="BM199" s="231" t="s">
        <v>1596</v>
      </c>
    </row>
    <row r="200" s="2" customFormat="1" ht="16.5" customHeight="1">
      <c r="A200" s="38"/>
      <c r="B200" s="39"/>
      <c r="C200" s="219" t="s">
        <v>865</v>
      </c>
      <c r="D200" s="219" t="s">
        <v>161</v>
      </c>
      <c r="E200" s="220" t="s">
        <v>1597</v>
      </c>
      <c r="F200" s="221" t="s">
        <v>1598</v>
      </c>
      <c r="G200" s="222" t="s">
        <v>415</v>
      </c>
      <c r="H200" s="223">
        <v>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44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165</v>
      </c>
      <c r="AT200" s="231" t="s">
        <v>161</v>
      </c>
      <c r="AU200" s="231" t="s">
        <v>87</v>
      </c>
      <c r="AY200" s="17" t="s">
        <v>159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87</v>
      </c>
      <c r="BK200" s="232">
        <f>ROUND(I200*H200,2)</f>
        <v>0</v>
      </c>
      <c r="BL200" s="17" t="s">
        <v>165</v>
      </c>
      <c r="BM200" s="231" t="s">
        <v>1599</v>
      </c>
    </row>
    <row r="201" s="2" customFormat="1" ht="16.5" customHeight="1">
      <c r="A201" s="38"/>
      <c r="B201" s="39"/>
      <c r="C201" s="219" t="s">
        <v>1600</v>
      </c>
      <c r="D201" s="219" t="s">
        <v>161</v>
      </c>
      <c r="E201" s="220" t="s">
        <v>1601</v>
      </c>
      <c r="F201" s="221" t="s">
        <v>1602</v>
      </c>
      <c r="G201" s="222" t="s">
        <v>415</v>
      </c>
      <c r="H201" s="223">
        <v>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44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165</v>
      </c>
      <c r="AT201" s="231" t="s">
        <v>161</v>
      </c>
      <c r="AU201" s="231" t="s">
        <v>87</v>
      </c>
      <c r="AY201" s="17" t="s">
        <v>159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87</v>
      </c>
      <c r="BK201" s="232">
        <f>ROUND(I201*H201,2)</f>
        <v>0</v>
      </c>
      <c r="BL201" s="17" t="s">
        <v>165</v>
      </c>
      <c r="BM201" s="231" t="s">
        <v>1603</v>
      </c>
    </row>
    <row r="202" s="2" customFormat="1" ht="16.5" customHeight="1">
      <c r="A202" s="38"/>
      <c r="B202" s="39"/>
      <c r="C202" s="219" t="s">
        <v>868</v>
      </c>
      <c r="D202" s="219" t="s">
        <v>161</v>
      </c>
      <c r="E202" s="220" t="s">
        <v>1604</v>
      </c>
      <c r="F202" s="221" t="s">
        <v>1605</v>
      </c>
      <c r="G202" s="222" t="s">
        <v>415</v>
      </c>
      <c r="H202" s="223">
        <v>1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44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165</v>
      </c>
      <c r="AT202" s="231" t="s">
        <v>161</v>
      </c>
      <c r="AU202" s="231" t="s">
        <v>87</v>
      </c>
      <c r="AY202" s="17" t="s">
        <v>159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87</v>
      </c>
      <c r="BK202" s="232">
        <f>ROUND(I202*H202,2)</f>
        <v>0</v>
      </c>
      <c r="BL202" s="17" t="s">
        <v>165</v>
      </c>
      <c r="BM202" s="231" t="s">
        <v>1606</v>
      </c>
    </row>
    <row r="203" s="2" customFormat="1" ht="16.5" customHeight="1">
      <c r="A203" s="38"/>
      <c r="B203" s="39"/>
      <c r="C203" s="219" t="s">
        <v>1607</v>
      </c>
      <c r="D203" s="219" t="s">
        <v>161</v>
      </c>
      <c r="E203" s="220" t="s">
        <v>1608</v>
      </c>
      <c r="F203" s="221" t="s">
        <v>1609</v>
      </c>
      <c r="G203" s="222" t="s">
        <v>415</v>
      </c>
      <c r="H203" s="223">
        <v>19</v>
      </c>
      <c r="I203" s="224"/>
      <c r="J203" s="225">
        <f>ROUND(I203*H203,2)</f>
        <v>0</v>
      </c>
      <c r="K203" s="226"/>
      <c r="L203" s="44"/>
      <c r="M203" s="267" t="s">
        <v>1</v>
      </c>
      <c r="N203" s="268" t="s">
        <v>44</v>
      </c>
      <c r="O203" s="269"/>
      <c r="P203" s="270">
        <f>O203*H203</f>
        <v>0</v>
      </c>
      <c r="Q203" s="270">
        <v>0</v>
      </c>
      <c r="R203" s="270">
        <f>Q203*H203</f>
        <v>0</v>
      </c>
      <c r="S203" s="270">
        <v>0</v>
      </c>
      <c r="T203" s="27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165</v>
      </c>
      <c r="AT203" s="231" t="s">
        <v>161</v>
      </c>
      <c r="AU203" s="231" t="s">
        <v>87</v>
      </c>
      <c r="AY203" s="17" t="s">
        <v>159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87</v>
      </c>
      <c r="BK203" s="232">
        <f>ROUND(I203*H203,2)</f>
        <v>0</v>
      </c>
      <c r="BL203" s="17" t="s">
        <v>165</v>
      </c>
      <c r="BM203" s="231" t="s">
        <v>1610</v>
      </c>
    </row>
    <row r="204" s="2" customFormat="1" ht="6.96" customHeight="1">
      <c r="A204" s="38"/>
      <c r="B204" s="66"/>
      <c r="C204" s="67"/>
      <c r="D204" s="67"/>
      <c r="E204" s="67"/>
      <c r="F204" s="67"/>
      <c r="G204" s="67"/>
      <c r="H204" s="67"/>
      <c r="I204" s="67"/>
      <c r="J204" s="67"/>
      <c r="K204" s="67"/>
      <c r="L204" s="44"/>
      <c r="M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</sheetData>
  <sheetProtection sheet="1" autoFilter="0" formatColumns="0" formatRows="0" objects="1" scenarios="1" spinCount="100000" saltValue="gZfZo6JAZxl66bgOA2krL7H7LcXgX8WyZ+tPdXFt5bg7J92v+E8lKUklzqp+1IwqhCMhO1GtGbvygmH2Otws7g==" hashValue="flTS+o39iM5e7IgT2dZerrQ8UT9lGzeGSvgN7HKL34s8EhMUJQGb4hTdbqxKJqIMFts8yl2m7KFIc90pRce0QA==" algorithmName="SHA-512" password="CC35"/>
  <autoFilter ref="C116:K20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ROUND((SUM(BE128:BE317)),  2)</f>
        <v>0</v>
      </c>
      <c r="G33" s="38"/>
      <c r="H33" s="38"/>
      <c r="I33" s="155">
        <v>0.20999999999999999</v>
      </c>
      <c r="J33" s="154">
        <f>ROUND(((SUM(BE128:BE317))*I33),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ROUND((SUM(BF128:BF317)),  2)</f>
        <v>0</v>
      </c>
      <c r="G34" s="38"/>
      <c r="H34" s="38"/>
      <c r="I34" s="155">
        <v>0.14999999999999999</v>
      </c>
      <c r="J34" s="154">
        <f>ROUND(((SUM(BF128:BF317))*I34),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ROUND((SUM(BG128:BG317)),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ROUND((SUM(BH128:BH317)),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ROUND((SUM(BI128:BI317)),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IO-01 -  Dopravní řešení a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132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133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134</v>
      </c>
      <c r="E99" s="188"/>
      <c r="F99" s="188"/>
      <c r="G99" s="188"/>
      <c r="H99" s="188"/>
      <c r="I99" s="188"/>
      <c r="J99" s="189">
        <f>J165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135</v>
      </c>
      <c r="E100" s="188"/>
      <c r="F100" s="188"/>
      <c r="G100" s="188"/>
      <c r="H100" s="188"/>
      <c r="I100" s="188"/>
      <c r="J100" s="189">
        <f>J177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136</v>
      </c>
      <c r="E101" s="188"/>
      <c r="F101" s="188"/>
      <c r="G101" s="188"/>
      <c r="H101" s="188"/>
      <c r="I101" s="188"/>
      <c r="J101" s="189">
        <f>J246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137</v>
      </c>
      <c r="E102" s="188"/>
      <c r="F102" s="188"/>
      <c r="G102" s="188"/>
      <c r="H102" s="188"/>
      <c r="I102" s="188"/>
      <c r="J102" s="189">
        <f>J255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138</v>
      </c>
      <c r="E103" s="188"/>
      <c r="F103" s="188"/>
      <c r="G103" s="188"/>
      <c r="H103" s="188"/>
      <c r="I103" s="188"/>
      <c r="J103" s="189">
        <f>J291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139</v>
      </c>
      <c r="E104" s="188"/>
      <c r="F104" s="188"/>
      <c r="G104" s="188"/>
      <c r="H104" s="188"/>
      <c r="I104" s="188"/>
      <c r="J104" s="189">
        <f>J302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140</v>
      </c>
      <c r="E105" s="182"/>
      <c r="F105" s="182"/>
      <c r="G105" s="182"/>
      <c r="H105" s="182"/>
      <c r="I105" s="182"/>
      <c r="J105" s="183">
        <f>J304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141</v>
      </c>
      <c r="E106" s="188"/>
      <c r="F106" s="188"/>
      <c r="G106" s="188"/>
      <c r="H106" s="188"/>
      <c r="I106" s="188"/>
      <c r="J106" s="189">
        <f>J305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142</v>
      </c>
      <c r="E107" s="182"/>
      <c r="F107" s="182"/>
      <c r="G107" s="182"/>
      <c r="H107" s="182"/>
      <c r="I107" s="182"/>
      <c r="J107" s="183">
        <f>J315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9"/>
      <c r="C108" s="180"/>
      <c r="D108" s="181" t="s">
        <v>143</v>
      </c>
      <c r="E108" s="182"/>
      <c r="F108" s="182"/>
      <c r="G108" s="182"/>
      <c r="H108" s="182"/>
      <c r="I108" s="182"/>
      <c r="J108" s="183">
        <f>J316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144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ROZ 180037 - Revitalizace veřejných ploch města Luby - Lokalita B, U Pily - IV.etapa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124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 xml:space="preserve">IO-01 -  Dopravní řešení a komunikace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16. 1. 2022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Město Luby</v>
      </c>
      <c r="G124" s="40"/>
      <c r="H124" s="40"/>
      <c r="I124" s="32" t="s">
        <v>31</v>
      </c>
      <c r="J124" s="36" t="str">
        <f>E21</f>
        <v>A69-architekti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29</v>
      </c>
      <c r="D125" s="40"/>
      <c r="E125" s="40"/>
      <c r="F125" s="27" t="str">
        <f>IF(E18="","",E18)</f>
        <v>Vyplň údaj</v>
      </c>
      <c r="G125" s="40"/>
      <c r="H125" s="40"/>
      <c r="I125" s="32" t="s">
        <v>35</v>
      </c>
      <c r="J125" s="36" t="str">
        <f>E24</f>
        <v>Ing.Pavel Šturc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145</v>
      </c>
      <c r="D127" s="194" t="s">
        <v>64</v>
      </c>
      <c r="E127" s="194" t="s">
        <v>60</v>
      </c>
      <c r="F127" s="194" t="s">
        <v>61</v>
      </c>
      <c r="G127" s="194" t="s">
        <v>146</v>
      </c>
      <c r="H127" s="194" t="s">
        <v>147</v>
      </c>
      <c r="I127" s="194" t="s">
        <v>148</v>
      </c>
      <c r="J127" s="195" t="s">
        <v>129</v>
      </c>
      <c r="K127" s="196" t="s">
        <v>149</v>
      </c>
      <c r="L127" s="197"/>
      <c r="M127" s="100" t="s">
        <v>1</v>
      </c>
      <c r="N127" s="101" t="s">
        <v>43</v>
      </c>
      <c r="O127" s="101" t="s">
        <v>150</v>
      </c>
      <c r="P127" s="101" t="s">
        <v>151</v>
      </c>
      <c r="Q127" s="101" t="s">
        <v>152</v>
      </c>
      <c r="R127" s="101" t="s">
        <v>153</v>
      </c>
      <c r="S127" s="101" t="s">
        <v>154</v>
      </c>
      <c r="T127" s="102" t="s">
        <v>155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156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P129+P304+P315+P316</f>
        <v>0</v>
      </c>
      <c r="Q128" s="104"/>
      <c r="R128" s="200">
        <f>R129+R304+R315+R316</f>
        <v>1033.6659251399999</v>
      </c>
      <c r="S128" s="104"/>
      <c r="T128" s="201">
        <f>T129+T304+T315+T316</f>
        <v>2.3080000000000003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78</v>
      </c>
      <c r="AU128" s="17" t="s">
        <v>131</v>
      </c>
      <c r="BK128" s="202">
        <f>BK129+BK304+BK315+BK316</f>
        <v>0</v>
      </c>
    </row>
    <row r="129" s="12" customFormat="1" ht="25.92" customHeight="1">
      <c r="A129" s="12"/>
      <c r="B129" s="203"/>
      <c r="C129" s="204"/>
      <c r="D129" s="205" t="s">
        <v>78</v>
      </c>
      <c r="E129" s="206" t="s">
        <v>157</v>
      </c>
      <c r="F129" s="206" t="s">
        <v>158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P130+P165+P177+P246+P255+P291+P302</f>
        <v>0</v>
      </c>
      <c r="Q129" s="211"/>
      <c r="R129" s="212">
        <f>R130+R165+R177+R246+R255+R291+R302</f>
        <v>1033.5632451399999</v>
      </c>
      <c r="S129" s="211"/>
      <c r="T129" s="213">
        <f>T130+T165+T177+T246+T255+T291+T302</f>
        <v>2.3080000000000003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87</v>
      </c>
      <c r="AT129" s="215" t="s">
        <v>78</v>
      </c>
      <c r="AU129" s="215" t="s">
        <v>79</v>
      </c>
      <c r="AY129" s="214" t="s">
        <v>159</v>
      </c>
      <c r="BK129" s="216">
        <f>BK130+BK165+BK177+BK246+BK255+BK291+BK302</f>
        <v>0</v>
      </c>
    </row>
    <row r="130" s="12" customFormat="1" ht="22.8" customHeight="1">
      <c r="A130" s="12"/>
      <c r="B130" s="203"/>
      <c r="C130" s="204"/>
      <c r="D130" s="205" t="s">
        <v>78</v>
      </c>
      <c r="E130" s="217" t="s">
        <v>87</v>
      </c>
      <c r="F130" s="217" t="s">
        <v>160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SUM(P131:P164)</f>
        <v>0</v>
      </c>
      <c r="Q130" s="211"/>
      <c r="R130" s="212">
        <f>SUM(R131:R164)</f>
        <v>0.015299999999999999</v>
      </c>
      <c r="S130" s="211"/>
      <c r="T130" s="213">
        <f>SUM(T131:T164)</f>
        <v>2.3000000000000003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87</v>
      </c>
      <c r="AT130" s="215" t="s">
        <v>78</v>
      </c>
      <c r="AU130" s="215" t="s">
        <v>87</v>
      </c>
      <c r="AY130" s="214" t="s">
        <v>159</v>
      </c>
      <c r="BK130" s="216">
        <f>SUM(BK131:BK164)</f>
        <v>0</v>
      </c>
    </row>
    <row r="131" s="2" customFormat="1" ht="21.75" customHeight="1">
      <c r="A131" s="38"/>
      <c r="B131" s="39"/>
      <c r="C131" s="219" t="s">
        <v>87</v>
      </c>
      <c r="D131" s="219" t="s">
        <v>161</v>
      </c>
      <c r="E131" s="220" t="s">
        <v>162</v>
      </c>
      <c r="F131" s="221" t="s">
        <v>163</v>
      </c>
      <c r="G131" s="222" t="s">
        <v>164</v>
      </c>
      <c r="H131" s="223">
        <v>20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9.0000000000000006E-05</v>
      </c>
      <c r="R131" s="229">
        <f>Q131*H131</f>
        <v>0.0018000000000000002</v>
      </c>
      <c r="S131" s="229">
        <v>0.11500000000000001</v>
      </c>
      <c r="T131" s="230">
        <f>S131*H131</f>
        <v>2.3000000000000003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165</v>
      </c>
      <c r="AT131" s="231" t="s">
        <v>161</v>
      </c>
      <c r="AU131" s="231" t="s">
        <v>89</v>
      </c>
      <c r="AY131" s="17" t="s">
        <v>159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165</v>
      </c>
      <c r="BM131" s="231" t="s">
        <v>89</v>
      </c>
    </row>
    <row r="132" s="2" customFormat="1" ht="33" customHeight="1">
      <c r="A132" s="38"/>
      <c r="B132" s="39"/>
      <c r="C132" s="219" t="s">
        <v>89</v>
      </c>
      <c r="D132" s="219" t="s">
        <v>161</v>
      </c>
      <c r="E132" s="220" t="s">
        <v>166</v>
      </c>
      <c r="F132" s="221" t="s">
        <v>167</v>
      </c>
      <c r="G132" s="222" t="s">
        <v>168</v>
      </c>
      <c r="H132" s="223">
        <v>2727.6999999999998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165</v>
      </c>
      <c r="AT132" s="231" t="s">
        <v>161</v>
      </c>
      <c r="AU132" s="231" t="s">
        <v>89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165</v>
      </c>
      <c r="BM132" s="231" t="s">
        <v>169</v>
      </c>
    </row>
    <row r="133" s="13" customFormat="1">
      <c r="A133" s="13"/>
      <c r="B133" s="233"/>
      <c r="C133" s="234"/>
      <c r="D133" s="235" t="s">
        <v>170</v>
      </c>
      <c r="E133" s="236" t="s">
        <v>1</v>
      </c>
      <c r="F133" s="237" t="s">
        <v>171</v>
      </c>
      <c r="G133" s="234"/>
      <c r="H133" s="238">
        <v>1420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170</v>
      </c>
      <c r="AU133" s="244" t="s">
        <v>89</v>
      </c>
      <c r="AV133" s="13" t="s">
        <v>89</v>
      </c>
      <c r="AW133" s="13" t="s">
        <v>34</v>
      </c>
      <c r="AX133" s="13" t="s">
        <v>79</v>
      </c>
      <c r="AY133" s="244" t="s">
        <v>159</v>
      </c>
    </row>
    <row r="134" s="13" customFormat="1">
      <c r="A134" s="13"/>
      <c r="B134" s="233"/>
      <c r="C134" s="234"/>
      <c r="D134" s="235" t="s">
        <v>170</v>
      </c>
      <c r="E134" s="236" t="s">
        <v>1</v>
      </c>
      <c r="F134" s="237" t="s">
        <v>172</v>
      </c>
      <c r="G134" s="234"/>
      <c r="H134" s="238">
        <v>416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170</v>
      </c>
      <c r="AU134" s="244" t="s">
        <v>89</v>
      </c>
      <c r="AV134" s="13" t="s">
        <v>89</v>
      </c>
      <c r="AW134" s="13" t="s">
        <v>34</v>
      </c>
      <c r="AX134" s="13" t="s">
        <v>79</v>
      </c>
      <c r="AY134" s="244" t="s">
        <v>159</v>
      </c>
    </row>
    <row r="135" s="13" customFormat="1">
      <c r="A135" s="13"/>
      <c r="B135" s="233"/>
      <c r="C135" s="234"/>
      <c r="D135" s="235" t="s">
        <v>170</v>
      </c>
      <c r="E135" s="236" t="s">
        <v>1</v>
      </c>
      <c r="F135" s="237" t="s">
        <v>173</v>
      </c>
      <c r="G135" s="234"/>
      <c r="H135" s="238">
        <v>160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170</v>
      </c>
      <c r="AU135" s="244" t="s">
        <v>89</v>
      </c>
      <c r="AV135" s="13" t="s">
        <v>89</v>
      </c>
      <c r="AW135" s="13" t="s">
        <v>34</v>
      </c>
      <c r="AX135" s="13" t="s">
        <v>79</v>
      </c>
      <c r="AY135" s="244" t="s">
        <v>159</v>
      </c>
    </row>
    <row r="136" s="13" customFormat="1">
      <c r="A136" s="13"/>
      <c r="B136" s="233"/>
      <c r="C136" s="234"/>
      <c r="D136" s="235" t="s">
        <v>170</v>
      </c>
      <c r="E136" s="236" t="s">
        <v>1</v>
      </c>
      <c r="F136" s="237" t="s">
        <v>174</v>
      </c>
      <c r="G136" s="234"/>
      <c r="H136" s="238">
        <v>124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170</v>
      </c>
      <c r="AU136" s="244" t="s">
        <v>89</v>
      </c>
      <c r="AV136" s="13" t="s">
        <v>89</v>
      </c>
      <c r="AW136" s="13" t="s">
        <v>34</v>
      </c>
      <c r="AX136" s="13" t="s">
        <v>79</v>
      </c>
      <c r="AY136" s="244" t="s">
        <v>159</v>
      </c>
    </row>
    <row r="137" s="13" customFormat="1">
      <c r="A137" s="13"/>
      <c r="B137" s="233"/>
      <c r="C137" s="234"/>
      <c r="D137" s="235" t="s">
        <v>170</v>
      </c>
      <c r="E137" s="236" t="s">
        <v>1</v>
      </c>
      <c r="F137" s="237" t="s">
        <v>175</v>
      </c>
      <c r="G137" s="234"/>
      <c r="H137" s="238">
        <v>560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170</v>
      </c>
      <c r="AU137" s="244" t="s">
        <v>89</v>
      </c>
      <c r="AV137" s="13" t="s">
        <v>89</v>
      </c>
      <c r="AW137" s="13" t="s">
        <v>34</v>
      </c>
      <c r="AX137" s="13" t="s">
        <v>79</v>
      </c>
      <c r="AY137" s="244" t="s">
        <v>159</v>
      </c>
    </row>
    <row r="138" s="13" customFormat="1">
      <c r="A138" s="13"/>
      <c r="B138" s="233"/>
      <c r="C138" s="234"/>
      <c r="D138" s="235" t="s">
        <v>170</v>
      </c>
      <c r="E138" s="236" t="s">
        <v>1</v>
      </c>
      <c r="F138" s="237" t="s">
        <v>176</v>
      </c>
      <c r="G138" s="234"/>
      <c r="H138" s="238">
        <v>47.700000000000003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170</v>
      </c>
      <c r="AU138" s="244" t="s">
        <v>89</v>
      </c>
      <c r="AV138" s="13" t="s">
        <v>89</v>
      </c>
      <c r="AW138" s="13" t="s">
        <v>34</v>
      </c>
      <c r="AX138" s="13" t="s">
        <v>79</v>
      </c>
      <c r="AY138" s="244" t="s">
        <v>159</v>
      </c>
    </row>
    <row r="139" s="14" customFormat="1">
      <c r="A139" s="14"/>
      <c r="B139" s="245"/>
      <c r="C139" s="246"/>
      <c r="D139" s="235" t="s">
        <v>170</v>
      </c>
      <c r="E139" s="247" t="s">
        <v>1</v>
      </c>
      <c r="F139" s="248" t="s">
        <v>177</v>
      </c>
      <c r="G139" s="246"/>
      <c r="H139" s="249">
        <v>2727.6999999999998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170</v>
      </c>
      <c r="AU139" s="255" t="s">
        <v>89</v>
      </c>
      <c r="AV139" s="14" t="s">
        <v>165</v>
      </c>
      <c r="AW139" s="14" t="s">
        <v>34</v>
      </c>
      <c r="AX139" s="14" t="s">
        <v>87</v>
      </c>
      <c r="AY139" s="255" t="s">
        <v>159</v>
      </c>
    </row>
    <row r="140" s="2" customFormat="1" ht="33" customHeight="1">
      <c r="A140" s="38"/>
      <c r="B140" s="39"/>
      <c r="C140" s="219" t="s">
        <v>178</v>
      </c>
      <c r="D140" s="219" t="s">
        <v>161</v>
      </c>
      <c r="E140" s="220" t="s">
        <v>179</v>
      </c>
      <c r="F140" s="221" t="s">
        <v>180</v>
      </c>
      <c r="G140" s="222" t="s">
        <v>168</v>
      </c>
      <c r="H140" s="223">
        <v>200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165</v>
      </c>
      <c r="AT140" s="231" t="s">
        <v>161</v>
      </c>
      <c r="AU140" s="231" t="s">
        <v>89</v>
      </c>
      <c r="AY140" s="17" t="s">
        <v>159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165</v>
      </c>
      <c r="BM140" s="231" t="s">
        <v>181</v>
      </c>
    </row>
    <row r="141" s="13" customFormat="1">
      <c r="A141" s="13"/>
      <c r="B141" s="233"/>
      <c r="C141" s="234"/>
      <c r="D141" s="235" t="s">
        <v>170</v>
      </c>
      <c r="E141" s="236" t="s">
        <v>1</v>
      </c>
      <c r="F141" s="237" t="s">
        <v>182</v>
      </c>
      <c r="G141" s="234"/>
      <c r="H141" s="238">
        <v>200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170</v>
      </c>
      <c r="AU141" s="244" t="s">
        <v>89</v>
      </c>
      <c r="AV141" s="13" t="s">
        <v>89</v>
      </c>
      <c r="AW141" s="13" t="s">
        <v>34</v>
      </c>
      <c r="AX141" s="13" t="s">
        <v>79</v>
      </c>
      <c r="AY141" s="244" t="s">
        <v>159</v>
      </c>
    </row>
    <row r="142" s="14" customFormat="1">
      <c r="A142" s="14"/>
      <c r="B142" s="245"/>
      <c r="C142" s="246"/>
      <c r="D142" s="235" t="s">
        <v>170</v>
      </c>
      <c r="E142" s="247" t="s">
        <v>1</v>
      </c>
      <c r="F142" s="248" t="s">
        <v>177</v>
      </c>
      <c r="G142" s="246"/>
      <c r="H142" s="249">
        <v>200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170</v>
      </c>
      <c r="AU142" s="255" t="s">
        <v>89</v>
      </c>
      <c r="AV142" s="14" t="s">
        <v>165</v>
      </c>
      <c r="AW142" s="14" t="s">
        <v>34</v>
      </c>
      <c r="AX142" s="14" t="s">
        <v>87</v>
      </c>
      <c r="AY142" s="255" t="s">
        <v>159</v>
      </c>
    </row>
    <row r="143" s="2" customFormat="1" ht="37.8" customHeight="1">
      <c r="A143" s="38"/>
      <c r="B143" s="39"/>
      <c r="C143" s="219" t="s">
        <v>165</v>
      </c>
      <c r="D143" s="219" t="s">
        <v>161</v>
      </c>
      <c r="E143" s="220" t="s">
        <v>183</v>
      </c>
      <c r="F143" s="221" t="s">
        <v>184</v>
      </c>
      <c r="G143" s="222" t="s">
        <v>168</v>
      </c>
      <c r="H143" s="223">
        <v>2727.6999999999998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165</v>
      </c>
      <c r="AT143" s="231" t="s">
        <v>161</v>
      </c>
      <c r="AU143" s="231" t="s">
        <v>89</v>
      </c>
      <c r="AY143" s="17" t="s">
        <v>159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165</v>
      </c>
      <c r="BM143" s="231" t="s">
        <v>185</v>
      </c>
    </row>
    <row r="144" s="13" customFormat="1">
      <c r="A144" s="13"/>
      <c r="B144" s="233"/>
      <c r="C144" s="234"/>
      <c r="D144" s="235" t="s">
        <v>170</v>
      </c>
      <c r="E144" s="236" t="s">
        <v>1</v>
      </c>
      <c r="F144" s="237" t="s">
        <v>186</v>
      </c>
      <c r="G144" s="234"/>
      <c r="H144" s="238">
        <v>2727.6999999999998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170</v>
      </c>
      <c r="AU144" s="244" t="s">
        <v>89</v>
      </c>
      <c r="AV144" s="13" t="s">
        <v>89</v>
      </c>
      <c r="AW144" s="13" t="s">
        <v>34</v>
      </c>
      <c r="AX144" s="13" t="s">
        <v>87</v>
      </c>
      <c r="AY144" s="244" t="s">
        <v>159</v>
      </c>
    </row>
    <row r="145" s="2" customFormat="1" ht="37.8" customHeight="1">
      <c r="A145" s="38"/>
      <c r="B145" s="39"/>
      <c r="C145" s="219" t="s">
        <v>187</v>
      </c>
      <c r="D145" s="219" t="s">
        <v>161</v>
      </c>
      <c r="E145" s="220" t="s">
        <v>188</v>
      </c>
      <c r="F145" s="221" t="s">
        <v>189</v>
      </c>
      <c r="G145" s="222" t="s">
        <v>168</v>
      </c>
      <c r="H145" s="223">
        <v>32732.400000000001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165</v>
      </c>
      <c r="AT145" s="231" t="s">
        <v>161</v>
      </c>
      <c r="AU145" s="231" t="s">
        <v>89</v>
      </c>
      <c r="AY145" s="17" t="s">
        <v>159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165</v>
      </c>
      <c r="BM145" s="231" t="s">
        <v>190</v>
      </c>
    </row>
    <row r="146" s="13" customFormat="1">
      <c r="A146" s="13"/>
      <c r="B146" s="233"/>
      <c r="C146" s="234"/>
      <c r="D146" s="235" t="s">
        <v>170</v>
      </c>
      <c r="E146" s="236" t="s">
        <v>1</v>
      </c>
      <c r="F146" s="237" t="s">
        <v>191</v>
      </c>
      <c r="G146" s="234"/>
      <c r="H146" s="238">
        <v>32732.400000000001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170</v>
      </c>
      <c r="AU146" s="244" t="s">
        <v>89</v>
      </c>
      <c r="AV146" s="13" t="s">
        <v>89</v>
      </c>
      <c r="AW146" s="13" t="s">
        <v>34</v>
      </c>
      <c r="AX146" s="13" t="s">
        <v>87</v>
      </c>
      <c r="AY146" s="244" t="s">
        <v>159</v>
      </c>
    </row>
    <row r="147" s="2" customFormat="1" ht="33" customHeight="1">
      <c r="A147" s="38"/>
      <c r="B147" s="39"/>
      <c r="C147" s="219" t="s">
        <v>192</v>
      </c>
      <c r="D147" s="219" t="s">
        <v>161</v>
      </c>
      <c r="E147" s="220" t="s">
        <v>193</v>
      </c>
      <c r="F147" s="221" t="s">
        <v>194</v>
      </c>
      <c r="G147" s="222" t="s">
        <v>168</v>
      </c>
      <c r="H147" s="223">
        <v>200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165</v>
      </c>
      <c r="AT147" s="231" t="s">
        <v>161</v>
      </c>
      <c r="AU147" s="231" t="s">
        <v>89</v>
      </c>
      <c r="AY147" s="17" t="s">
        <v>159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165</v>
      </c>
      <c r="BM147" s="231" t="s">
        <v>195</v>
      </c>
    </row>
    <row r="148" s="13" customFormat="1">
      <c r="A148" s="13"/>
      <c r="B148" s="233"/>
      <c r="C148" s="234"/>
      <c r="D148" s="235" t="s">
        <v>170</v>
      </c>
      <c r="E148" s="236" t="s">
        <v>1</v>
      </c>
      <c r="F148" s="237" t="s">
        <v>196</v>
      </c>
      <c r="G148" s="234"/>
      <c r="H148" s="238">
        <v>200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170</v>
      </c>
      <c r="AU148" s="244" t="s">
        <v>89</v>
      </c>
      <c r="AV148" s="13" t="s">
        <v>89</v>
      </c>
      <c r="AW148" s="13" t="s">
        <v>34</v>
      </c>
      <c r="AX148" s="13" t="s">
        <v>87</v>
      </c>
      <c r="AY148" s="244" t="s">
        <v>159</v>
      </c>
    </row>
    <row r="149" s="2" customFormat="1" ht="37.8" customHeight="1">
      <c r="A149" s="38"/>
      <c r="B149" s="39"/>
      <c r="C149" s="219" t="s">
        <v>197</v>
      </c>
      <c r="D149" s="219" t="s">
        <v>161</v>
      </c>
      <c r="E149" s="220" t="s">
        <v>198</v>
      </c>
      <c r="F149" s="221" t="s">
        <v>199</v>
      </c>
      <c r="G149" s="222" t="s">
        <v>168</v>
      </c>
      <c r="H149" s="223">
        <v>2400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165</v>
      </c>
      <c r="AT149" s="231" t="s">
        <v>161</v>
      </c>
      <c r="AU149" s="231" t="s">
        <v>89</v>
      </c>
      <c r="AY149" s="17" t="s">
        <v>159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165</v>
      </c>
      <c r="BM149" s="231" t="s">
        <v>200</v>
      </c>
    </row>
    <row r="150" s="13" customFormat="1">
      <c r="A150" s="13"/>
      <c r="B150" s="233"/>
      <c r="C150" s="234"/>
      <c r="D150" s="235" t="s">
        <v>170</v>
      </c>
      <c r="E150" s="236" t="s">
        <v>1</v>
      </c>
      <c r="F150" s="237" t="s">
        <v>201</v>
      </c>
      <c r="G150" s="234"/>
      <c r="H150" s="238">
        <v>2400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170</v>
      </c>
      <c r="AU150" s="244" t="s">
        <v>89</v>
      </c>
      <c r="AV150" s="13" t="s">
        <v>89</v>
      </c>
      <c r="AW150" s="13" t="s">
        <v>34</v>
      </c>
      <c r="AX150" s="13" t="s">
        <v>87</v>
      </c>
      <c r="AY150" s="244" t="s">
        <v>159</v>
      </c>
    </row>
    <row r="151" s="2" customFormat="1" ht="24.15" customHeight="1">
      <c r="A151" s="38"/>
      <c r="B151" s="39"/>
      <c r="C151" s="219" t="s">
        <v>202</v>
      </c>
      <c r="D151" s="219" t="s">
        <v>161</v>
      </c>
      <c r="E151" s="220" t="s">
        <v>203</v>
      </c>
      <c r="F151" s="221" t="s">
        <v>204</v>
      </c>
      <c r="G151" s="222" t="s">
        <v>168</v>
      </c>
      <c r="H151" s="223">
        <v>140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165</v>
      </c>
      <c r="AT151" s="231" t="s">
        <v>161</v>
      </c>
      <c r="AU151" s="231" t="s">
        <v>89</v>
      </c>
      <c r="AY151" s="17" t="s">
        <v>159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165</v>
      </c>
      <c r="BM151" s="231" t="s">
        <v>205</v>
      </c>
    </row>
    <row r="152" s="13" customFormat="1">
      <c r="A152" s="13"/>
      <c r="B152" s="233"/>
      <c r="C152" s="234"/>
      <c r="D152" s="235" t="s">
        <v>170</v>
      </c>
      <c r="E152" s="236" t="s">
        <v>1</v>
      </c>
      <c r="F152" s="237" t="s">
        <v>206</v>
      </c>
      <c r="G152" s="234"/>
      <c r="H152" s="238">
        <v>15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170</v>
      </c>
      <c r="AU152" s="244" t="s">
        <v>89</v>
      </c>
      <c r="AV152" s="13" t="s">
        <v>89</v>
      </c>
      <c r="AW152" s="13" t="s">
        <v>34</v>
      </c>
      <c r="AX152" s="13" t="s">
        <v>79</v>
      </c>
      <c r="AY152" s="244" t="s">
        <v>159</v>
      </c>
    </row>
    <row r="153" s="13" customFormat="1">
      <c r="A153" s="13"/>
      <c r="B153" s="233"/>
      <c r="C153" s="234"/>
      <c r="D153" s="235" t="s">
        <v>170</v>
      </c>
      <c r="E153" s="236" t="s">
        <v>1</v>
      </c>
      <c r="F153" s="237" t="s">
        <v>207</v>
      </c>
      <c r="G153" s="234"/>
      <c r="H153" s="238">
        <v>125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170</v>
      </c>
      <c r="AU153" s="244" t="s">
        <v>89</v>
      </c>
      <c r="AV153" s="13" t="s">
        <v>89</v>
      </c>
      <c r="AW153" s="13" t="s">
        <v>34</v>
      </c>
      <c r="AX153" s="13" t="s">
        <v>79</v>
      </c>
      <c r="AY153" s="244" t="s">
        <v>159</v>
      </c>
    </row>
    <row r="154" s="14" customFormat="1">
      <c r="A154" s="14"/>
      <c r="B154" s="245"/>
      <c r="C154" s="246"/>
      <c r="D154" s="235" t="s">
        <v>170</v>
      </c>
      <c r="E154" s="247" t="s">
        <v>1</v>
      </c>
      <c r="F154" s="248" t="s">
        <v>177</v>
      </c>
      <c r="G154" s="246"/>
      <c r="H154" s="249">
        <v>140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170</v>
      </c>
      <c r="AU154" s="255" t="s">
        <v>89</v>
      </c>
      <c r="AV154" s="14" t="s">
        <v>165</v>
      </c>
      <c r="AW154" s="14" t="s">
        <v>34</v>
      </c>
      <c r="AX154" s="14" t="s">
        <v>87</v>
      </c>
      <c r="AY154" s="255" t="s">
        <v>159</v>
      </c>
    </row>
    <row r="155" s="2" customFormat="1" ht="16.5" customHeight="1">
      <c r="A155" s="38"/>
      <c r="B155" s="39"/>
      <c r="C155" s="256" t="s">
        <v>208</v>
      </c>
      <c r="D155" s="256" t="s">
        <v>209</v>
      </c>
      <c r="E155" s="257" t="s">
        <v>210</v>
      </c>
      <c r="F155" s="258" t="s">
        <v>211</v>
      </c>
      <c r="G155" s="259" t="s">
        <v>212</v>
      </c>
      <c r="H155" s="260">
        <v>275</v>
      </c>
      <c r="I155" s="261"/>
      <c r="J155" s="262">
        <f>ROUND(I155*H155,2)</f>
        <v>0</v>
      </c>
      <c r="K155" s="263"/>
      <c r="L155" s="264"/>
      <c r="M155" s="265" t="s">
        <v>1</v>
      </c>
      <c r="N155" s="266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202</v>
      </c>
      <c r="AT155" s="231" t="s">
        <v>209</v>
      </c>
      <c r="AU155" s="231" t="s">
        <v>89</v>
      </c>
      <c r="AY155" s="17" t="s">
        <v>159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165</v>
      </c>
      <c r="BM155" s="231" t="s">
        <v>213</v>
      </c>
    </row>
    <row r="156" s="13" customFormat="1">
      <c r="A156" s="13"/>
      <c r="B156" s="233"/>
      <c r="C156" s="234"/>
      <c r="D156" s="235" t="s">
        <v>170</v>
      </c>
      <c r="E156" s="236" t="s">
        <v>1</v>
      </c>
      <c r="F156" s="237" t="s">
        <v>214</v>
      </c>
      <c r="G156" s="234"/>
      <c r="H156" s="238">
        <v>275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170</v>
      </c>
      <c r="AU156" s="244" t="s">
        <v>89</v>
      </c>
      <c r="AV156" s="13" t="s">
        <v>89</v>
      </c>
      <c r="AW156" s="13" t="s">
        <v>34</v>
      </c>
      <c r="AX156" s="13" t="s">
        <v>79</v>
      </c>
      <c r="AY156" s="244" t="s">
        <v>159</v>
      </c>
    </row>
    <row r="157" s="14" customFormat="1">
      <c r="A157" s="14"/>
      <c r="B157" s="245"/>
      <c r="C157" s="246"/>
      <c r="D157" s="235" t="s">
        <v>170</v>
      </c>
      <c r="E157" s="247" t="s">
        <v>1</v>
      </c>
      <c r="F157" s="248" t="s">
        <v>177</v>
      </c>
      <c r="G157" s="246"/>
      <c r="H157" s="249">
        <v>275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170</v>
      </c>
      <c r="AU157" s="255" t="s">
        <v>89</v>
      </c>
      <c r="AV157" s="14" t="s">
        <v>165</v>
      </c>
      <c r="AW157" s="14" t="s">
        <v>34</v>
      </c>
      <c r="AX157" s="14" t="s">
        <v>87</v>
      </c>
      <c r="AY157" s="255" t="s">
        <v>159</v>
      </c>
    </row>
    <row r="158" s="2" customFormat="1" ht="33" customHeight="1">
      <c r="A158" s="38"/>
      <c r="B158" s="39"/>
      <c r="C158" s="219" t="s">
        <v>215</v>
      </c>
      <c r="D158" s="219" t="s">
        <v>161</v>
      </c>
      <c r="E158" s="220" t="s">
        <v>216</v>
      </c>
      <c r="F158" s="221" t="s">
        <v>217</v>
      </c>
      <c r="G158" s="222" t="s">
        <v>164</v>
      </c>
      <c r="H158" s="223">
        <v>450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165</v>
      </c>
      <c r="AT158" s="231" t="s">
        <v>161</v>
      </c>
      <c r="AU158" s="231" t="s">
        <v>89</v>
      </c>
      <c r="AY158" s="17" t="s">
        <v>159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165</v>
      </c>
      <c r="BM158" s="231" t="s">
        <v>218</v>
      </c>
    </row>
    <row r="159" s="13" customFormat="1">
      <c r="A159" s="13"/>
      <c r="B159" s="233"/>
      <c r="C159" s="234"/>
      <c r="D159" s="235" t="s">
        <v>170</v>
      </c>
      <c r="E159" s="236" t="s">
        <v>1</v>
      </c>
      <c r="F159" s="237" t="s">
        <v>219</v>
      </c>
      <c r="G159" s="234"/>
      <c r="H159" s="238">
        <v>450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170</v>
      </c>
      <c r="AU159" s="244" t="s">
        <v>89</v>
      </c>
      <c r="AV159" s="13" t="s">
        <v>89</v>
      </c>
      <c r="AW159" s="13" t="s">
        <v>34</v>
      </c>
      <c r="AX159" s="13" t="s">
        <v>87</v>
      </c>
      <c r="AY159" s="244" t="s">
        <v>159</v>
      </c>
    </row>
    <row r="160" s="2" customFormat="1" ht="24.15" customHeight="1">
      <c r="A160" s="38"/>
      <c r="B160" s="39"/>
      <c r="C160" s="219" t="s">
        <v>220</v>
      </c>
      <c r="D160" s="219" t="s">
        <v>161</v>
      </c>
      <c r="E160" s="220" t="s">
        <v>221</v>
      </c>
      <c r="F160" s="221" t="s">
        <v>222</v>
      </c>
      <c r="G160" s="222" t="s">
        <v>164</v>
      </c>
      <c r="H160" s="223">
        <v>450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165</v>
      </c>
      <c r="AT160" s="231" t="s">
        <v>161</v>
      </c>
      <c r="AU160" s="231" t="s">
        <v>89</v>
      </c>
      <c r="AY160" s="17" t="s">
        <v>159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165</v>
      </c>
      <c r="BM160" s="231" t="s">
        <v>223</v>
      </c>
    </row>
    <row r="161" s="13" customFormat="1">
      <c r="A161" s="13"/>
      <c r="B161" s="233"/>
      <c r="C161" s="234"/>
      <c r="D161" s="235" t="s">
        <v>170</v>
      </c>
      <c r="E161" s="236" t="s">
        <v>1</v>
      </c>
      <c r="F161" s="237" t="s">
        <v>219</v>
      </c>
      <c r="G161" s="234"/>
      <c r="H161" s="238">
        <v>450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170</v>
      </c>
      <c r="AU161" s="244" t="s">
        <v>89</v>
      </c>
      <c r="AV161" s="13" t="s">
        <v>89</v>
      </c>
      <c r="AW161" s="13" t="s">
        <v>34</v>
      </c>
      <c r="AX161" s="13" t="s">
        <v>87</v>
      </c>
      <c r="AY161" s="244" t="s">
        <v>159</v>
      </c>
    </row>
    <row r="162" s="2" customFormat="1" ht="16.5" customHeight="1">
      <c r="A162" s="38"/>
      <c r="B162" s="39"/>
      <c r="C162" s="256" t="s">
        <v>224</v>
      </c>
      <c r="D162" s="256" t="s">
        <v>209</v>
      </c>
      <c r="E162" s="257" t="s">
        <v>225</v>
      </c>
      <c r="F162" s="258" t="s">
        <v>226</v>
      </c>
      <c r="G162" s="259" t="s">
        <v>227</v>
      </c>
      <c r="H162" s="260">
        <v>13.5</v>
      </c>
      <c r="I162" s="261"/>
      <c r="J162" s="262">
        <f>ROUND(I162*H162,2)</f>
        <v>0</v>
      </c>
      <c r="K162" s="263"/>
      <c r="L162" s="264"/>
      <c r="M162" s="265" t="s">
        <v>1</v>
      </c>
      <c r="N162" s="266" t="s">
        <v>44</v>
      </c>
      <c r="O162" s="91"/>
      <c r="P162" s="229">
        <f>O162*H162</f>
        <v>0</v>
      </c>
      <c r="Q162" s="229">
        <v>0.001</v>
      </c>
      <c r="R162" s="229">
        <f>Q162*H162</f>
        <v>0.0135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202</v>
      </c>
      <c r="AT162" s="231" t="s">
        <v>209</v>
      </c>
      <c r="AU162" s="231" t="s">
        <v>89</v>
      </c>
      <c r="AY162" s="17" t="s">
        <v>159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165</v>
      </c>
      <c r="BM162" s="231" t="s">
        <v>228</v>
      </c>
    </row>
    <row r="163" s="13" customFormat="1">
      <c r="A163" s="13"/>
      <c r="B163" s="233"/>
      <c r="C163" s="234"/>
      <c r="D163" s="235" t="s">
        <v>170</v>
      </c>
      <c r="E163" s="236" t="s">
        <v>1</v>
      </c>
      <c r="F163" s="237" t="s">
        <v>229</v>
      </c>
      <c r="G163" s="234"/>
      <c r="H163" s="238">
        <v>13.5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170</v>
      </c>
      <c r="AU163" s="244" t="s">
        <v>89</v>
      </c>
      <c r="AV163" s="13" t="s">
        <v>89</v>
      </c>
      <c r="AW163" s="13" t="s">
        <v>34</v>
      </c>
      <c r="AX163" s="13" t="s">
        <v>87</v>
      </c>
      <c r="AY163" s="244" t="s">
        <v>159</v>
      </c>
    </row>
    <row r="164" s="2" customFormat="1" ht="24.15" customHeight="1">
      <c r="A164" s="38"/>
      <c r="B164" s="39"/>
      <c r="C164" s="219" t="s">
        <v>230</v>
      </c>
      <c r="D164" s="219" t="s">
        <v>161</v>
      </c>
      <c r="E164" s="220" t="s">
        <v>231</v>
      </c>
      <c r="F164" s="221" t="s">
        <v>232</v>
      </c>
      <c r="G164" s="222" t="s">
        <v>164</v>
      </c>
      <c r="H164" s="223">
        <v>2800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44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165</v>
      </c>
      <c r="AT164" s="231" t="s">
        <v>161</v>
      </c>
      <c r="AU164" s="231" t="s">
        <v>89</v>
      </c>
      <c r="AY164" s="17" t="s">
        <v>159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165</v>
      </c>
      <c r="BM164" s="231" t="s">
        <v>233</v>
      </c>
    </row>
    <row r="165" s="12" customFormat="1" ht="22.8" customHeight="1">
      <c r="A165" s="12"/>
      <c r="B165" s="203"/>
      <c r="C165" s="204"/>
      <c r="D165" s="205" t="s">
        <v>78</v>
      </c>
      <c r="E165" s="217" t="s">
        <v>89</v>
      </c>
      <c r="F165" s="217" t="s">
        <v>234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SUM(P166:P176)</f>
        <v>0</v>
      </c>
      <c r="Q165" s="211"/>
      <c r="R165" s="212">
        <f>SUM(R166:R176)</f>
        <v>78.403073840000005</v>
      </c>
      <c r="S165" s="211"/>
      <c r="T165" s="213">
        <f>SUM(T166:T176)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87</v>
      </c>
      <c r="AT165" s="215" t="s">
        <v>78</v>
      </c>
      <c r="AU165" s="215" t="s">
        <v>87</v>
      </c>
      <c r="AY165" s="214" t="s">
        <v>159</v>
      </c>
      <c r="BK165" s="216">
        <f>SUM(BK166:BK176)</f>
        <v>0</v>
      </c>
    </row>
    <row r="166" s="2" customFormat="1" ht="24.15" customHeight="1">
      <c r="A166" s="38"/>
      <c r="B166" s="39"/>
      <c r="C166" s="219" t="s">
        <v>235</v>
      </c>
      <c r="D166" s="219" t="s">
        <v>161</v>
      </c>
      <c r="E166" s="220" t="s">
        <v>236</v>
      </c>
      <c r="F166" s="221" t="s">
        <v>237</v>
      </c>
      <c r="G166" s="222" t="s">
        <v>164</v>
      </c>
      <c r="H166" s="223">
        <v>636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44</v>
      </c>
      <c r="O166" s="91"/>
      <c r="P166" s="229">
        <f>O166*H166</f>
        <v>0</v>
      </c>
      <c r="Q166" s="229">
        <v>0.00016694</v>
      </c>
      <c r="R166" s="229">
        <f>Q166*H166</f>
        <v>0.10617383999999999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165</v>
      </c>
      <c r="AT166" s="231" t="s">
        <v>161</v>
      </c>
      <c r="AU166" s="231" t="s">
        <v>89</v>
      </c>
      <c r="AY166" s="17" t="s">
        <v>159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165</v>
      </c>
      <c r="BM166" s="231" t="s">
        <v>238</v>
      </c>
    </row>
    <row r="167" s="13" customFormat="1">
      <c r="A167" s="13"/>
      <c r="B167" s="233"/>
      <c r="C167" s="234"/>
      <c r="D167" s="235" t="s">
        <v>170</v>
      </c>
      <c r="E167" s="236" t="s">
        <v>1</v>
      </c>
      <c r="F167" s="237" t="s">
        <v>239</v>
      </c>
      <c r="G167" s="234"/>
      <c r="H167" s="238">
        <v>636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170</v>
      </c>
      <c r="AU167" s="244" t="s">
        <v>89</v>
      </c>
      <c r="AV167" s="13" t="s">
        <v>89</v>
      </c>
      <c r="AW167" s="13" t="s">
        <v>34</v>
      </c>
      <c r="AX167" s="13" t="s">
        <v>79</v>
      </c>
      <c r="AY167" s="244" t="s">
        <v>159</v>
      </c>
    </row>
    <row r="168" s="14" customFormat="1">
      <c r="A168" s="14"/>
      <c r="B168" s="245"/>
      <c r="C168" s="246"/>
      <c r="D168" s="235" t="s">
        <v>170</v>
      </c>
      <c r="E168" s="247" t="s">
        <v>1</v>
      </c>
      <c r="F168" s="248" t="s">
        <v>177</v>
      </c>
      <c r="G168" s="246"/>
      <c r="H168" s="249">
        <v>636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170</v>
      </c>
      <c r="AU168" s="255" t="s">
        <v>89</v>
      </c>
      <c r="AV168" s="14" t="s">
        <v>165</v>
      </c>
      <c r="AW168" s="14" t="s">
        <v>34</v>
      </c>
      <c r="AX168" s="14" t="s">
        <v>87</v>
      </c>
      <c r="AY168" s="255" t="s">
        <v>159</v>
      </c>
    </row>
    <row r="169" s="2" customFormat="1" ht="16.5" customHeight="1">
      <c r="A169" s="38"/>
      <c r="B169" s="39"/>
      <c r="C169" s="256" t="s">
        <v>8</v>
      </c>
      <c r="D169" s="256" t="s">
        <v>209</v>
      </c>
      <c r="E169" s="257" t="s">
        <v>240</v>
      </c>
      <c r="F169" s="258" t="s">
        <v>241</v>
      </c>
      <c r="G169" s="259" t="s">
        <v>164</v>
      </c>
      <c r="H169" s="260">
        <v>636</v>
      </c>
      <c r="I169" s="261"/>
      <c r="J169" s="262">
        <f>ROUND(I169*H169,2)</f>
        <v>0</v>
      </c>
      <c r="K169" s="263"/>
      <c r="L169" s="264"/>
      <c r="M169" s="265" t="s">
        <v>1</v>
      </c>
      <c r="N169" s="266" t="s">
        <v>44</v>
      </c>
      <c r="O169" s="91"/>
      <c r="P169" s="229">
        <f>O169*H169</f>
        <v>0</v>
      </c>
      <c r="Q169" s="229">
        <v>0.00020000000000000001</v>
      </c>
      <c r="R169" s="229">
        <f>Q169*H169</f>
        <v>0.12720000000000001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202</v>
      </c>
      <c r="AT169" s="231" t="s">
        <v>209</v>
      </c>
      <c r="AU169" s="231" t="s">
        <v>89</v>
      </c>
      <c r="AY169" s="17" t="s">
        <v>159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87</v>
      </c>
      <c r="BK169" s="232">
        <f>ROUND(I169*H169,2)</f>
        <v>0</v>
      </c>
      <c r="BL169" s="17" t="s">
        <v>165</v>
      </c>
      <c r="BM169" s="231" t="s">
        <v>242</v>
      </c>
    </row>
    <row r="170" s="2" customFormat="1" ht="24.15" customHeight="1">
      <c r="A170" s="38"/>
      <c r="B170" s="39"/>
      <c r="C170" s="219" t="s">
        <v>243</v>
      </c>
      <c r="D170" s="219" t="s">
        <v>161</v>
      </c>
      <c r="E170" s="220" t="s">
        <v>244</v>
      </c>
      <c r="F170" s="221" t="s">
        <v>245</v>
      </c>
      <c r="G170" s="222" t="s">
        <v>168</v>
      </c>
      <c r="H170" s="223">
        <v>47.700000000000003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44</v>
      </c>
      <c r="O170" s="91"/>
      <c r="P170" s="229">
        <f>O170*H170</f>
        <v>0</v>
      </c>
      <c r="Q170" s="229">
        <v>1.6299999999999999</v>
      </c>
      <c r="R170" s="229">
        <f>Q170*H170</f>
        <v>77.751000000000005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165</v>
      </c>
      <c r="AT170" s="231" t="s">
        <v>161</v>
      </c>
      <c r="AU170" s="231" t="s">
        <v>89</v>
      </c>
      <c r="AY170" s="17" t="s">
        <v>159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87</v>
      </c>
      <c r="BK170" s="232">
        <f>ROUND(I170*H170,2)</f>
        <v>0</v>
      </c>
      <c r="BL170" s="17" t="s">
        <v>165</v>
      </c>
      <c r="BM170" s="231" t="s">
        <v>246</v>
      </c>
    </row>
    <row r="171" s="13" customFormat="1">
      <c r="A171" s="13"/>
      <c r="B171" s="233"/>
      <c r="C171" s="234"/>
      <c r="D171" s="235" t="s">
        <v>170</v>
      </c>
      <c r="E171" s="236" t="s">
        <v>1</v>
      </c>
      <c r="F171" s="237" t="s">
        <v>247</v>
      </c>
      <c r="G171" s="234"/>
      <c r="H171" s="238">
        <v>47.700000000000003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170</v>
      </c>
      <c r="AU171" s="244" t="s">
        <v>89</v>
      </c>
      <c r="AV171" s="13" t="s">
        <v>89</v>
      </c>
      <c r="AW171" s="13" t="s">
        <v>34</v>
      </c>
      <c r="AX171" s="13" t="s">
        <v>79</v>
      </c>
      <c r="AY171" s="244" t="s">
        <v>159</v>
      </c>
    </row>
    <row r="172" s="14" customFormat="1">
      <c r="A172" s="14"/>
      <c r="B172" s="245"/>
      <c r="C172" s="246"/>
      <c r="D172" s="235" t="s">
        <v>170</v>
      </c>
      <c r="E172" s="247" t="s">
        <v>1</v>
      </c>
      <c r="F172" s="248" t="s">
        <v>177</v>
      </c>
      <c r="G172" s="246"/>
      <c r="H172" s="249">
        <v>47.700000000000003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170</v>
      </c>
      <c r="AU172" s="255" t="s">
        <v>89</v>
      </c>
      <c r="AV172" s="14" t="s">
        <v>165</v>
      </c>
      <c r="AW172" s="14" t="s">
        <v>34</v>
      </c>
      <c r="AX172" s="14" t="s">
        <v>87</v>
      </c>
      <c r="AY172" s="255" t="s">
        <v>159</v>
      </c>
    </row>
    <row r="173" s="2" customFormat="1" ht="24.15" customHeight="1">
      <c r="A173" s="38"/>
      <c r="B173" s="39"/>
      <c r="C173" s="219" t="s">
        <v>248</v>
      </c>
      <c r="D173" s="219" t="s">
        <v>161</v>
      </c>
      <c r="E173" s="220" t="s">
        <v>249</v>
      </c>
      <c r="F173" s="221" t="s">
        <v>250</v>
      </c>
      <c r="G173" s="222" t="s">
        <v>251</v>
      </c>
      <c r="H173" s="223">
        <v>530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44</v>
      </c>
      <c r="O173" s="91"/>
      <c r="P173" s="229">
        <f>O173*H173</f>
        <v>0</v>
      </c>
      <c r="Q173" s="229">
        <v>0.00048999999999999998</v>
      </c>
      <c r="R173" s="229">
        <f>Q173*H173</f>
        <v>0.25969999999999999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165</v>
      </c>
      <c r="AT173" s="231" t="s">
        <v>161</v>
      </c>
      <c r="AU173" s="231" t="s">
        <v>89</v>
      </c>
      <c r="AY173" s="17" t="s">
        <v>159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87</v>
      </c>
      <c r="BK173" s="232">
        <f>ROUND(I173*H173,2)</f>
        <v>0</v>
      </c>
      <c r="BL173" s="17" t="s">
        <v>165</v>
      </c>
      <c r="BM173" s="231" t="s">
        <v>252</v>
      </c>
    </row>
    <row r="174" s="2" customFormat="1" ht="16.5" customHeight="1">
      <c r="A174" s="38"/>
      <c r="B174" s="39"/>
      <c r="C174" s="219" t="s">
        <v>213</v>
      </c>
      <c r="D174" s="219" t="s">
        <v>161</v>
      </c>
      <c r="E174" s="220" t="s">
        <v>253</v>
      </c>
      <c r="F174" s="221" t="s">
        <v>254</v>
      </c>
      <c r="G174" s="222" t="s">
        <v>164</v>
      </c>
      <c r="H174" s="223">
        <v>159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44</v>
      </c>
      <c r="O174" s="91"/>
      <c r="P174" s="229">
        <f>O174*H174</f>
        <v>0</v>
      </c>
      <c r="Q174" s="229">
        <v>0.001</v>
      </c>
      <c r="R174" s="229">
        <f>Q174*H174</f>
        <v>0.159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165</v>
      </c>
      <c r="AT174" s="231" t="s">
        <v>161</v>
      </c>
      <c r="AU174" s="231" t="s">
        <v>89</v>
      </c>
      <c r="AY174" s="17" t="s">
        <v>159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87</v>
      </c>
      <c r="BK174" s="232">
        <f>ROUND(I174*H174,2)</f>
        <v>0</v>
      </c>
      <c r="BL174" s="17" t="s">
        <v>165</v>
      </c>
      <c r="BM174" s="231" t="s">
        <v>255</v>
      </c>
    </row>
    <row r="175" s="13" customFormat="1">
      <c r="A175" s="13"/>
      <c r="B175" s="233"/>
      <c r="C175" s="234"/>
      <c r="D175" s="235" t="s">
        <v>170</v>
      </c>
      <c r="E175" s="236" t="s">
        <v>1</v>
      </c>
      <c r="F175" s="237" t="s">
        <v>256</v>
      </c>
      <c r="G175" s="234"/>
      <c r="H175" s="238">
        <v>159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170</v>
      </c>
      <c r="AU175" s="244" t="s">
        <v>89</v>
      </c>
      <c r="AV175" s="13" t="s">
        <v>89</v>
      </c>
      <c r="AW175" s="13" t="s">
        <v>34</v>
      </c>
      <c r="AX175" s="13" t="s">
        <v>79</v>
      </c>
      <c r="AY175" s="244" t="s">
        <v>159</v>
      </c>
    </row>
    <row r="176" s="14" customFormat="1">
      <c r="A176" s="14"/>
      <c r="B176" s="245"/>
      <c r="C176" s="246"/>
      <c r="D176" s="235" t="s">
        <v>170</v>
      </c>
      <c r="E176" s="247" t="s">
        <v>1</v>
      </c>
      <c r="F176" s="248" t="s">
        <v>177</v>
      </c>
      <c r="G176" s="246"/>
      <c r="H176" s="249">
        <v>159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170</v>
      </c>
      <c r="AU176" s="255" t="s">
        <v>89</v>
      </c>
      <c r="AV176" s="14" t="s">
        <v>165</v>
      </c>
      <c r="AW176" s="14" t="s">
        <v>34</v>
      </c>
      <c r="AX176" s="14" t="s">
        <v>87</v>
      </c>
      <c r="AY176" s="255" t="s">
        <v>159</v>
      </c>
    </row>
    <row r="177" s="12" customFormat="1" ht="22.8" customHeight="1">
      <c r="A177" s="12"/>
      <c r="B177" s="203"/>
      <c r="C177" s="204"/>
      <c r="D177" s="205" t="s">
        <v>78</v>
      </c>
      <c r="E177" s="217" t="s">
        <v>187</v>
      </c>
      <c r="F177" s="217" t="s">
        <v>257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SUM(P178:P245)</f>
        <v>0</v>
      </c>
      <c r="Q177" s="211"/>
      <c r="R177" s="212">
        <f>SUM(R178:R245)</f>
        <v>775.25850249999996</v>
      </c>
      <c r="S177" s="211"/>
      <c r="T177" s="213">
        <f>SUM(T178:T245)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87</v>
      </c>
      <c r="AT177" s="215" t="s">
        <v>78</v>
      </c>
      <c r="AU177" s="215" t="s">
        <v>87</v>
      </c>
      <c r="AY177" s="214" t="s">
        <v>159</v>
      </c>
      <c r="BK177" s="216">
        <f>SUM(BK178:BK245)</f>
        <v>0</v>
      </c>
    </row>
    <row r="178" s="2" customFormat="1" ht="24.15" customHeight="1">
      <c r="A178" s="38"/>
      <c r="B178" s="39"/>
      <c r="C178" s="219" t="s">
        <v>258</v>
      </c>
      <c r="D178" s="219" t="s">
        <v>161</v>
      </c>
      <c r="E178" s="220" t="s">
        <v>259</v>
      </c>
      <c r="F178" s="221" t="s">
        <v>260</v>
      </c>
      <c r="G178" s="222" t="s">
        <v>164</v>
      </c>
      <c r="H178" s="223">
        <v>900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44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165</v>
      </c>
      <c r="AT178" s="231" t="s">
        <v>161</v>
      </c>
      <c r="AU178" s="231" t="s">
        <v>89</v>
      </c>
      <c r="AY178" s="17" t="s">
        <v>159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165</v>
      </c>
      <c r="BM178" s="231" t="s">
        <v>261</v>
      </c>
    </row>
    <row r="179" s="13" customFormat="1">
      <c r="A179" s="13"/>
      <c r="B179" s="233"/>
      <c r="C179" s="234"/>
      <c r="D179" s="235" t="s">
        <v>170</v>
      </c>
      <c r="E179" s="236" t="s">
        <v>1</v>
      </c>
      <c r="F179" s="237" t="s">
        <v>262</v>
      </c>
      <c r="G179" s="234"/>
      <c r="H179" s="238">
        <v>900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170</v>
      </c>
      <c r="AU179" s="244" t="s">
        <v>89</v>
      </c>
      <c r="AV179" s="13" t="s">
        <v>89</v>
      </c>
      <c r="AW179" s="13" t="s">
        <v>34</v>
      </c>
      <c r="AX179" s="13" t="s">
        <v>79</v>
      </c>
      <c r="AY179" s="244" t="s">
        <v>159</v>
      </c>
    </row>
    <row r="180" s="14" customFormat="1">
      <c r="A180" s="14"/>
      <c r="B180" s="245"/>
      <c r="C180" s="246"/>
      <c r="D180" s="235" t="s">
        <v>170</v>
      </c>
      <c r="E180" s="247" t="s">
        <v>1</v>
      </c>
      <c r="F180" s="248" t="s">
        <v>177</v>
      </c>
      <c r="G180" s="246"/>
      <c r="H180" s="249">
        <v>900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170</v>
      </c>
      <c r="AU180" s="255" t="s">
        <v>89</v>
      </c>
      <c r="AV180" s="14" t="s">
        <v>165</v>
      </c>
      <c r="AW180" s="14" t="s">
        <v>34</v>
      </c>
      <c r="AX180" s="14" t="s">
        <v>87</v>
      </c>
      <c r="AY180" s="255" t="s">
        <v>159</v>
      </c>
    </row>
    <row r="181" s="2" customFormat="1" ht="24.15" customHeight="1">
      <c r="A181" s="38"/>
      <c r="B181" s="39"/>
      <c r="C181" s="219" t="s">
        <v>263</v>
      </c>
      <c r="D181" s="219" t="s">
        <v>161</v>
      </c>
      <c r="E181" s="220" t="s">
        <v>264</v>
      </c>
      <c r="F181" s="221" t="s">
        <v>265</v>
      </c>
      <c r="G181" s="222" t="s">
        <v>164</v>
      </c>
      <c r="H181" s="223">
        <v>2653.1999999999998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165</v>
      </c>
      <c r="AT181" s="231" t="s">
        <v>161</v>
      </c>
      <c r="AU181" s="231" t="s">
        <v>89</v>
      </c>
      <c r="AY181" s="17" t="s">
        <v>159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165</v>
      </c>
      <c r="BM181" s="231" t="s">
        <v>266</v>
      </c>
    </row>
    <row r="182" s="13" customFormat="1">
      <c r="A182" s="13"/>
      <c r="B182" s="233"/>
      <c r="C182" s="234"/>
      <c r="D182" s="235" t="s">
        <v>170</v>
      </c>
      <c r="E182" s="236" t="s">
        <v>1</v>
      </c>
      <c r="F182" s="237" t="s">
        <v>267</v>
      </c>
      <c r="G182" s="234"/>
      <c r="H182" s="238">
        <v>540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170</v>
      </c>
      <c r="AU182" s="244" t="s">
        <v>89</v>
      </c>
      <c r="AV182" s="13" t="s">
        <v>89</v>
      </c>
      <c r="AW182" s="13" t="s">
        <v>34</v>
      </c>
      <c r="AX182" s="13" t="s">
        <v>79</v>
      </c>
      <c r="AY182" s="244" t="s">
        <v>159</v>
      </c>
    </row>
    <row r="183" s="13" customFormat="1">
      <c r="A183" s="13"/>
      <c r="B183" s="233"/>
      <c r="C183" s="234"/>
      <c r="D183" s="235" t="s">
        <v>170</v>
      </c>
      <c r="E183" s="236" t="s">
        <v>1</v>
      </c>
      <c r="F183" s="237" t="s">
        <v>268</v>
      </c>
      <c r="G183" s="234"/>
      <c r="H183" s="238">
        <v>240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170</v>
      </c>
      <c r="AU183" s="244" t="s">
        <v>89</v>
      </c>
      <c r="AV183" s="13" t="s">
        <v>89</v>
      </c>
      <c r="AW183" s="13" t="s">
        <v>34</v>
      </c>
      <c r="AX183" s="13" t="s">
        <v>79</v>
      </c>
      <c r="AY183" s="244" t="s">
        <v>159</v>
      </c>
    </row>
    <row r="184" s="13" customFormat="1">
      <c r="A184" s="13"/>
      <c r="B184" s="233"/>
      <c r="C184" s="234"/>
      <c r="D184" s="235" t="s">
        <v>170</v>
      </c>
      <c r="E184" s="236" t="s">
        <v>1</v>
      </c>
      <c r="F184" s="237" t="s">
        <v>269</v>
      </c>
      <c r="G184" s="234"/>
      <c r="H184" s="238">
        <v>1236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170</v>
      </c>
      <c r="AU184" s="244" t="s">
        <v>89</v>
      </c>
      <c r="AV184" s="13" t="s">
        <v>89</v>
      </c>
      <c r="AW184" s="13" t="s">
        <v>34</v>
      </c>
      <c r="AX184" s="13" t="s">
        <v>79</v>
      </c>
      <c r="AY184" s="244" t="s">
        <v>159</v>
      </c>
    </row>
    <row r="185" s="13" customFormat="1">
      <c r="A185" s="13"/>
      <c r="B185" s="233"/>
      <c r="C185" s="234"/>
      <c r="D185" s="235" t="s">
        <v>170</v>
      </c>
      <c r="E185" s="236" t="s">
        <v>1</v>
      </c>
      <c r="F185" s="237" t="s">
        <v>270</v>
      </c>
      <c r="G185" s="234"/>
      <c r="H185" s="238">
        <v>20.399999999999999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170</v>
      </c>
      <c r="AU185" s="244" t="s">
        <v>89</v>
      </c>
      <c r="AV185" s="13" t="s">
        <v>89</v>
      </c>
      <c r="AW185" s="13" t="s">
        <v>34</v>
      </c>
      <c r="AX185" s="13" t="s">
        <v>79</v>
      </c>
      <c r="AY185" s="244" t="s">
        <v>159</v>
      </c>
    </row>
    <row r="186" s="13" customFormat="1">
      <c r="A186" s="13"/>
      <c r="B186" s="233"/>
      <c r="C186" s="234"/>
      <c r="D186" s="235" t="s">
        <v>170</v>
      </c>
      <c r="E186" s="236" t="s">
        <v>1</v>
      </c>
      <c r="F186" s="237" t="s">
        <v>271</v>
      </c>
      <c r="G186" s="234"/>
      <c r="H186" s="238">
        <v>16.800000000000001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170</v>
      </c>
      <c r="AU186" s="244" t="s">
        <v>89</v>
      </c>
      <c r="AV186" s="13" t="s">
        <v>89</v>
      </c>
      <c r="AW186" s="13" t="s">
        <v>34</v>
      </c>
      <c r="AX186" s="13" t="s">
        <v>79</v>
      </c>
      <c r="AY186" s="244" t="s">
        <v>159</v>
      </c>
    </row>
    <row r="187" s="13" customFormat="1">
      <c r="A187" s="13"/>
      <c r="B187" s="233"/>
      <c r="C187" s="234"/>
      <c r="D187" s="235" t="s">
        <v>170</v>
      </c>
      <c r="E187" s="236" t="s">
        <v>1</v>
      </c>
      <c r="F187" s="237" t="s">
        <v>272</v>
      </c>
      <c r="G187" s="234"/>
      <c r="H187" s="238">
        <v>600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170</v>
      </c>
      <c r="AU187" s="244" t="s">
        <v>89</v>
      </c>
      <c r="AV187" s="13" t="s">
        <v>89</v>
      </c>
      <c r="AW187" s="13" t="s">
        <v>34</v>
      </c>
      <c r="AX187" s="13" t="s">
        <v>79</v>
      </c>
      <c r="AY187" s="244" t="s">
        <v>159</v>
      </c>
    </row>
    <row r="188" s="14" customFormat="1">
      <c r="A188" s="14"/>
      <c r="B188" s="245"/>
      <c r="C188" s="246"/>
      <c r="D188" s="235" t="s">
        <v>170</v>
      </c>
      <c r="E188" s="247" t="s">
        <v>1</v>
      </c>
      <c r="F188" s="248" t="s">
        <v>177</v>
      </c>
      <c r="G188" s="246"/>
      <c r="H188" s="249">
        <v>2653.2000000000003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170</v>
      </c>
      <c r="AU188" s="255" t="s">
        <v>89</v>
      </c>
      <c r="AV188" s="14" t="s">
        <v>165</v>
      </c>
      <c r="AW188" s="14" t="s">
        <v>34</v>
      </c>
      <c r="AX188" s="14" t="s">
        <v>87</v>
      </c>
      <c r="AY188" s="255" t="s">
        <v>159</v>
      </c>
    </row>
    <row r="189" s="2" customFormat="1" ht="24.15" customHeight="1">
      <c r="A189" s="38"/>
      <c r="B189" s="39"/>
      <c r="C189" s="219" t="s">
        <v>7</v>
      </c>
      <c r="D189" s="219" t="s">
        <v>161</v>
      </c>
      <c r="E189" s="220" t="s">
        <v>273</v>
      </c>
      <c r="F189" s="221" t="s">
        <v>274</v>
      </c>
      <c r="G189" s="222" t="s">
        <v>164</v>
      </c>
      <c r="H189" s="223">
        <v>2653.1999999999998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44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165</v>
      </c>
      <c r="AT189" s="231" t="s">
        <v>161</v>
      </c>
      <c r="AU189" s="231" t="s">
        <v>89</v>
      </c>
      <c r="AY189" s="17" t="s">
        <v>159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87</v>
      </c>
      <c r="BK189" s="232">
        <f>ROUND(I189*H189,2)</f>
        <v>0</v>
      </c>
      <c r="BL189" s="17" t="s">
        <v>165</v>
      </c>
      <c r="BM189" s="231" t="s">
        <v>275</v>
      </c>
    </row>
    <row r="190" s="13" customFormat="1">
      <c r="A190" s="13"/>
      <c r="B190" s="233"/>
      <c r="C190" s="234"/>
      <c r="D190" s="235" t="s">
        <v>170</v>
      </c>
      <c r="E190" s="236" t="s">
        <v>1</v>
      </c>
      <c r="F190" s="237" t="s">
        <v>267</v>
      </c>
      <c r="G190" s="234"/>
      <c r="H190" s="238">
        <v>540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170</v>
      </c>
      <c r="AU190" s="244" t="s">
        <v>89</v>
      </c>
      <c r="AV190" s="13" t="s">
        <v>89</v>
      </c>
      <c r="AW190" s="13" t="s">
        <v>34</v>
      </c>
      <c r="AX190" s="13" t="s">
        <v>79</v>
      </c>
      <c r="AY190" s="244" t="s">
        <v>159</v>
      </c>
    </row>
    <row r="191" s="13" customFormat="1">
      <c r="A191" s="13"/>
      <c r="B191" s="233"/>
      <c r="C191" s="234"/>
      <c r="D191" s="235" t="s">
        <v>170</v>
      </c>
      <c r="E191" s="236" t="s">
        <v>1</v>
      </c>
      <c r="F191" s="237" t="s">
        <v>268</v>
      </c>
      <c r="G191" s="234"/>
      <c r="H191" s="238">
        <v>240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170</v>
      </c>
      <c r="AU191" s="244" t="s">
        <v>89</v>
      </c>
      <c r="AV191" s="13" t="s">
        <v>89</v>
      </c>
      <c r="AW191" s="13" t="s">
        <v>34</v>
      </c>
      <c r="AX191" s="13" t="s">
        <v>79</v>
      </c>
      <c r="AY191" s="244" t="s">
        <v>159</v>
      </c>
    </row>
    <row r="192" s="13" customFormat="1">
      <c r="A192" s="13"/>
      <c r="B192" s="233"/>
      <c r="C192" s="234"/>
      <c r="D192" s="235" t="s">
        <v>170</v>
      </c>
      <c r="E192" s="236" t="s">
        <v>1</v>
      </c>
      <c r="F192" s="237" t="s">
        <v>269</v>
      </c>
      <c r="G192" s="234"/>
      <c r="H192" s="238">
        <v>1236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170</v>
      </c>
      <c r="AU192" s="244" t="s">
        <v>89</v>
      </c>
      <c r="AV192" s="13" t="s">
        <v>89</v>
      </c>
      <c r="AW192" s="13" t="s">
        <v>34</v>
      </c>
      <c r="AX192" s="13" t="s">
        <v>79</v>
      </c>
      <c r="AY192" s="244" t="s">
        <v>159</v>
      </c>
    </row>
    <row r="193" s="13" customFormat="1">
      <c r="A193" s="13"/>
      <c r="B193" s="233"/>
      <c r="C193" s="234"/>
      <c r="D193" s="235" t="s">
        <v>170</v>
      </c>
      <c r="E193" s="236" t="s">
        <v>1</v>
      </c>
      <c r="F193" s="237" t="s">
        <v>270</v>
      </c>
      <c r="G193" s="234"/>
      <c r="H193" s="238">
        <v>20.399999999999999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170</v>
      </c>
      <c r="AU193" s="244" t="s">
        <v>89</v>
      </c>
      <c r="AV193" s="13" t="s">
        <v>89</v>
      </c>
      <c r="AW193" s="13" t="s">
        <v>34</v>
      </c>
      <c r="AX193" s="13" t="s">
        <v>79</v>
      </c>
      <c r="AY193" s="244" t="s">
        <v>159</v>
      </c>
    </row>
    <row r="194" s="13" customFormat="1">
      <c r="A194" s="13"/>
      <c r="B194" s="233"/>
      <c r="C194" s="234"/>
      <c r="D194" s="235" t="s">
        <v>170</v>
      </c>
      <c r="E194" s="236" t="s">
        <v>1</v>
      </c>
      <c r="F194" s="237" t="s">
        <v>271</v>
      </c>
      <c r="G194" s="234"/>
      <c r="H194" s="238">
        <v>16.800000000000001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170</v>
      </c>
      <c r="AU194" s="244" t="s">
        <v>89</v>
      </c>
      <c r="AV194" s="13" t="s">
        <v>89</v>
      </c>
      <c r="AW194" s="13" t="s">
        <v>34</v>
      </c>
      <c r="AX194" s="13" t="s">
        <v>79</v>
      </c>
      <c r="AY194" s="244" t="s">
        <v>159</v>
      </c>
    </row>
    <row r="195" s="13" customFormat="1">
      <c r="A195" s="13"/>
      <c r="B195" s="233"/>
      <c r="C195" s="234"/>
      <c r="D195" s="235" t="s">
        <v>170</v>
      </c>
      <c r="E195" s="236" t="s">
        <v>1</v>
      </c>
      <c r="F195" s="237" t="s">
        <v>272</v>
      </c>
      <c r="G195" s="234"/>
      <c r="H195" s="238">
        <v>600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170</v>
      </c>
      <c r="AU195" s="244" t="s">
        <v>89</v>
      </c>
      <c r="AV195" s="13" t="s">
        <v>89</v>
      </c>
      <c r="AW195" s="13" t="s">
        <v>34</v>
      </c>
      <c r="AX195" s="13" t="s">
        <v>79</v>
      </c>
      <c r="AY195" s="244" t="s">
        <v>159</v>
      </c>
    </row>
    <row r="196" s="14" customFormat="1">
      <c r="A196" s="14"/>
      <c r="B196" s="245"/>
      <c r="C196" s="246"/>
      <c r="D196" s="235" t="s">
        <v>170</v>
      </c>
      <c r="E196" s="247" t="s">
        <v>1</v>
      </c>
      <c r="F196" s="248" t="s">
        <v>177</v>
      </c>
      <c r="G196" s="246"/>
      <c r="H196" s="249">
        <v>2653.2000000000003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170</v>
      </c>
      <c r="AU196" s="255" t="s">
        <v>89</v>
      </c>
      <c r="AV196" s="14" t="s">
        <v>165</v>
      </c>
      <c r="AW196" s="14" t="s">
        <v>34</v>
      </c>
      <c r="AX196" s="14" t="s">
        <v>87</v>
      </c>
      <c r="AY196" s="255" t="s">
        <v>159</v>
      </c>
    </row>
    <row r="197" s="2" customFormat="1" ht="21.75" customHeight="1">
      <c r="A197" s="38"/>
      <c r="B197" s="39"/>
      <c r="C197" s="219" t="s">
        <v>276</v>
      </c>
      <c r="D197" s="219" t="s">
        <v>161</v>
      </c>
      <c r="E197" s="220" t="s">
        <v>277</v>
      </c>
      <c r="F197" s="221" t="s">
        <v>278</v>
      </c>
      <c r="G197" s="222" t="s">
        <v>164</v>
      </c>
      <c r="H197" s="223">
        <v>130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44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165</v>
      </c>
      <c r="AT197" s="231" t="s">
        <v>161</v>
      </c>
      <c r="AU197" s="231" t="s">
        <v>89</v>
      </c>
      <c r="AY197" s="17" t="s">
        <v>159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87</v>
      </c>
      <c r="BK197" s="232">
        <f>ROUND(I197*H197,2)</f>
        <v>0</v>
      </c>
      <c r="BL197" s="17" t="s">
        <v>165</v>
      </c>
      <c r="BM197" s="231" t="s">
        <v>279</v>
      </c>
    </row>
    <row r="198" s="2" customFormat="1" ht="24.15" customHeight="1">
      <c r="A198" s="38"/>
      <c r="B198" s="39"/>
      <c r="C198" s="256" t="s">
        <v>280</v>
      </c>
      <c r="D198" s="256" t="s">
        <v>209</v>
      </c>
      <c r="E198" s="257" t="s">
        <v>281</v>
      </c>
      <c r="F198" s="258" t="s">
        <v>282</v>
      </c>
      <c r="G198" s="259" t="s">
        <v>164</v>
      </c>
      <c r="H198" s="260">
        <v>14</v>
      </c>
      <c r="I198" s="261"/>
      <c r="J198" s="262">
        <f>ROUND(I198*H198,2)</f>
        <v>0</v>
      </c>
      <c r="K198" s="263"/>
      <c r="L198" s="264"/>
      <c r="M198" s="265" t="s">
        <v>1</v>
      </c>
      <c r="N198" s="266" t="s">
        <v>44</v>
      </c>
      <c r="O198" s="91"/>
      <c r="P198" s="229">
        <f>O198*H198</f>
        <v>0</v>
      </c>
      <c r="Q198" s="229">
        <v>0.081000000000000003</v>
      </c>
      <c r="R198" s="229">
        <f>Q198*H198</f>
        <v>1.1340000000000001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202</v>
      </c>
      <c r="AT198" s="231" t="s">
        <v>209</v>
      </c>
      <c r="AU198" s="231" t="s">
        <v>89</v>
      </c>
      <c r="AY198" s="17" t="s">
        <v>159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87</v>
      </c>
      <c r="BK198" s="232">
        <f>ROUND(I198*H198,2)</f>
        <v>0</v>
      </c>
      <c r="BL198" s="17" t="s">
        <v>165</v>
      </c>
      <c r="BM198" s="231" t="s">
        <v>283</v>
      </c>
    </row>
    <row r="199" s="2" customFormat="1" ht="16.5" customHeight="1">
      <c r="A199" s="38"/>
      <c r="B199" s="39"/>
      <c r="C199" s="219" t="s">
        <v>284</v>
      </c>
      <c r="D199" s="219" t="s">
        <v>161</v>
      </c>
      <c r="E199" s="220" t="s">
        <v>285</v>
      </c>
      <c r="F199" s="221" t="s">
        <v>286</v>
      </c>
      <c r="G199" s="222" t="s">
        <v>164</v>
      </c>
      <c r="H199" s="223">
        <v>2653.1999999999998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44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165</v>
      </c>
      <c r="AT199" s="231" t="s">
        <v>161</v>
      </c>
      <c r="AU199" s="231" t="s">
        <v>89</v>
      </c>
      <c r="AY199" s="17" t="s">
        <v>159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87</v>
      </c>
      <c r="BK199" s="232">
        <f>ROUND(I199*H199,2)</f>
        <v>0</v>
      </c>
      <c r="BL199" s="17" t="s">
        <v>165</v>
      </c>
      <c r="BM199" s="231" t="s">
        <v>287</v>
      </c>
    </row>
    <row r="200" s="13" customFormat="1">
      <c r="A200" s="13"/>
      <c r="B200" s="233"/>
      <c r="C200" s="234"/>
      <c r="D200" s="235" t="s">
        <v>170</v>
      </c>
      <c r="E200" s="236" t="s">
        <v>1</v>
      </c>
      <c r="F200" s="237" t="s">
        <v>267</v>
      </c>
      <c r="G200" s="234"/>
      <c r="H200" s="238">
        <v>540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170</v>
      </c>
      <c r="AU200" s="244" t="s">
        <v>89</v>
      </c>
      <c r="AV200" s="13" t="s">
        <v>89</v>
      </c>
      <c r="AW200" s="13" t="s">
        <v>34</v>
      </c>
      <c r="AX200" s="13" t="s">
        <v>79</v>
      </c>
      <c r="AY200" s="244" t="s">
        <v>159</v>
      </c>
    </row>
    <row r="201" s="13" customFormat="1">
      <c r="A201" s="13"/>
      <c r="B201" s="233"/>
      <c r="C201" s="234"/>
      <c r="D201" s="235" t="s">
        <v>170</v>
      </c>
      <c r="E201" s="236" t="s">
        <v>1</v>
      </c>
      <c r="F201" s="237" t="s">
        <v>268</v>
      </c>
      <c r="G201" s="234"/>
      <c r="H201" s="238">
        <v>240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170</v>
      </c>
      <c r="AU201" s="244" t="s">
        <v>89</v>
      </c>
      <c r="AV201" s="13" t="s">
        <v>89</v>
      </c>
      <c r="AW201" s="13" t="s">
        <v>34</v>
      </c>
      <c r="AX201" s="13" t="s">
        <v>79</v>
      </c>
      <c r="AY201" s="244" t="s">
        <v>159</v>
      </c>
    </row>
    <row r="202" s="13" customFormat="1">
      <c r="A202" s="13"/>
      <c r="B202" s="233"/>
      <c r="C202" s="234"/>
      <c r="D202" s="235" t="s">
        <v>170</v>
      </c>
      <c r="E202" s="236" t="s">
        <v>1</v>
      </c>
      <c r="F202" s="237" t="s">
        <v>269</v>
      </c>
      <c r="G202" s="234"/>
      <c r="H202" s="238">
        <v>1236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170</v>
      </c>
      <c r="AU202" s="244" t="s">
        <v>89</v>
      </c>
      <c r="AV202" s="13" t="s">
        <v>89</v>
      </c>
      <c r="AW202" s="13" t="s">
        <v>34</v>
      </c>
      <c r="AX202" s="13" t="s">
        <v>79</v>
      </c>
      <c r="AY202" s="244" t="s">
        <v>159</v>
      </c>
    </row>
    <row r="203" s="13" customFormat="1">
      <c r="A203" s="13"/>
      <c r="B203" s="233"/>
      <c r="C203" s="234"/>
      <c r="D203" s="235" t="s">
        <v>170</v>
      </c>
      <c r="E203" s="236" t="s">
        <v>1</v>
      </c>
      <c r="F203" s="237" t="s">
        <v>270</v>
      </c>
      <c r="G203" s="234"/>
      <c r="H203" s="238">
        <v>20.399999999999999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170</v>
      </c>
      <c r="AU203" s="244" t="s">
        <v>89</v>
      </c>
      <c r="AV203" s="13" t="s">
        <v>89</v>
      </c>
      <c r="AW203" s="13" t="s">
        <v>34</v>
      </c>
      <c r="AX203" s="13" t="s">
        <v>79</v>
      </c>
      <c r="AY203" s="244" t="s">
        <v>159</v>
      </c>
    </row>
    <row r="204" s="13" customFormat="1">
      <c r="A204" s="13"/>
      <c r="B204" s="233"/>
      <c r="C204" s="234"/>
      <c r="D204" s="235" t="s">
        <v>170</v>
      </c>
      <c r="E204" s="236" t="s">
        <v>1</v>
      </c>
      <c r="F204" s="237" t="s">
        <v>271</v>
      </c>
      <c r="G204" s="234"/>
      <c r="H204" s="238">
        <v>16.800000000000001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170</v>
      </c>
      <c r="AU204" s="244" t="s">
        <v>89</v>
      </c>
      <c r="AV204" s="13" t="s">
        <v>89</v>
      </c>
      <c r="AW204" s="13" t="s">
        <v>34</v>
      </c>
      <c r="AX204" s="13" t="s">
        <v>79</v>
      </c>
      <c r="AY204" s="244" t="s">
        <v>159</v>
      </c>
    </row>
    <row r="205" s="13" customFormat="1">
      <c r="A205" s="13"/>
      <c r="B205" s="233"/>
      <c r="C205" s="234"/>
      <c r="D205" s="235" t="s">
        <v>170</v>
      </c>
      <c r="E205" s="236" t="s">
        <v>1</v>
      </c>
      <c r="F205" s="237" t="s">
        <v>272</v>
      </c>
      <c r="G205" s="234"/>
      <c r="H205" s="238">
        <v>600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170</v>
      </c>
      <c r="AU205" s="244" t="s">
        <v>89</v>
      </c>
      <c r="AV205" s="13" t="s">
        <v>89</v>
      </c>
      <c r="AW205" s="13" t="s">
        <v>34</v>
      </c>
      <c r="AX205" s="13" t="s">
        <v>79</v>
      </c>
      <c r="AY205" s="244" t="s">
        <v>159</v>
      </c>
    </row>
    <row r="206" s="14" customFormat="1">
      <c r="A206" s="14"/>
      <c r="B206" s="245"/>
      <c r="C206" s="246"/>
      <c r="D206" s="235" t="s">
        <v>170</v>
      </c>
      <c r="E206" s="247" t="s">
        <v>1</v>
      </c>
      <c r="F206" s="248" t="s">
        <v>177</v>
      </c>
      <c r="G206" s="246"/>
      <c r="H206" s="249">
        <v>2653.2000000000003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170</v>
      </c>
      <c r="AU206" s="255" t="s">
        <v>89</v>
      </c>
      <c r="AV206" s="14" t="s">
        <v>165</v>
      </c>
      <c r="AW206" s="14" t="s">
        <v>34</v>
      </c>
      <c r="AX206" s="14" t="s">
        <v>87</v>
      </c>
      <c r="AY206" s="255" t="s">
        <v>159</v>
      </c>
    </row>
    <row r="207" s="2" customFormat="1" ht="16.5" customHeight="1">
      <c r="A207" s="38"/>
      <c r="B207" s="39"/>
      <c r="C207" s="219" t="s">
        <v>288</v>
      </c>
      <c r="D207" s="219" t="s">
        <v>161</v>
      </c>
      <c r="E207" s="220" t="s">
        <v>289</v>
      </c>
      <c r="F207" s="221" t="s">
        <v>290</v>
      </c>
      <c r="G207" s="222" t="s">
        <v>164</v>
      </c>
      <c r="H207" s="223">
        <v>2498.4299999999998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44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165</v>
      </c>
      <c r="AT207" s="231" t="s">
        <v>161</v>
      </c>
      <c r="AU207" s="231" t="s">
        <v>89</v>
      </c>
      <c r="AY207" s="17" t="s">
        <v>159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87</v>
      </c>
      <c r="BK207" s="232">
        <f>ROUND(I207*H207,2)</f>
        <v>0</v>
      </c>
      <c r="BL207" s="17" t="s">
        <v>165</v>
      </c>
      <c r="BM207" s="231" t="s">
        <v>291</v>
      </c>
    </row>
    <row r="208" s="13" customFormat="1">
      <c r="A208" s="13"/>
      <c r="B208" s="233"/>
      <c r="C208" s="234"/>
      <c r="D208" s="235" t="s">
        <v>170</v>
      </c>
      <c r="E208" s="236" t="s">
        <v>1</v>
      </c>
      <c r="F208" s="237" t="s">
        <v>292</v>
      </c>
      <c r="G208" s="234"/>
      <c r="H208" s="238">
        <v>508.5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170</v>
      </c>
      <c r="AU208" s="244" t="s">
        <v>89</v>
      </c>
      <c r="AV208" s="13" t="s">
        <v>89</v>
      </c>
      <c r="AW208" s="13" t="s">
        <v>34</v>
      </c>
      <c r="AX208" s="13" t="s">
        <v>79</v>
      </c>
      <c r="AY208" s="244" t="s">
        <v>159</v>
      </c>
    </row>
    <row r="209" s="13" customFormat="1">
      <c r="A209" s="13"/>
      <c r="B209" s="233"/>
      <c r="C209" s="234"/>
      <c r="D209" s="235" t="s">
        <v>170</v>
      </c>
      <c r="E209" s="236" t="s">
        <v>1</v>
      </c>
      <c r="F209" s="237" t="s">
        <v>293</v>
      </c>
      <c r="G209" s="234"/>
      <c r="H209" s="238">
        <v>226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170</v>
      </c>
      <c r="AU209" s="244" t="s">
        <v>89</v>
      </c>
      <c r="AV209" s="13" t="s">
        <v>89</v>
      </c>
      <c r="AW209" s="13" t="s">
        <v>34</v>
      </c>
      <c r="AX209" s="13" t="s">
        <v>79</v>
      </c>
      <c r="AY209" s="244" t="s">
        <v>159</v>
      </c>
    </row>
    <row r="210" s="13" customFormat="1">
      <c r="A210" s="13"/>
      <c r="B210" s="233"/>
      <c r="C210" s="234"/>
      <c r="D210" s="235" t="s">
        <v>170</v>
      </c>
      <c r="E210" s="236" t="s">
        <v>1</v>
      </c>
      <c r="F210" s="237" t="s">
        <v>294</v>
      </c>
      <c r="G210" s="234"/>
      <c r="H210" s="238">
        <v>1163.9000000000001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170</v>
      </c>
      <c r="AU210" s="244" t="s">
        <v>89</v>
      </c>
      <c r="AV210" s="13" t="s">
        <v>89</v>
      </c>
      <c r="AW210" s="13" t="s">
        <v>34</v>
      </c>
      <c r="AX210" s="13" t="s">
        <v>79</v>
      </c>
      <c r="AY210" s="244" t="s">
        <v>159</v>
      </c>
    </row>
    <row r="211" s="13" customFormat="1">
      <c r="A211" s="13"/>
      <c r="B211" s="233"/>
      <c r="C211" s="234"/>
      <c r="D211" s="235" t="s">
        <v>170</v>
      </c>
      <c r="E211" s="236" t="s">
        <v>1</v>
      </c>
      <c r="F211" s="237" t="s">
        <v>295</v>
      </c>
      <c r="G211" s="234"/>
      <c r="H211" s="238">
        <v>19.210000000000001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170</v>
      </c>
      <c r="AU211" s="244" t="s">
        <v>89</v>
      </c>
      <c r="AV211" s="13" t="s">
        <v>89</v>
      </c>
      <c r="AW211" s="13" t="s">
        <v>34</v>
      </c>
      <c r="AX211" s="13" t="s">
        <v>79</v>
      </c>
      <c r="AY211" s="244" t="s">
        <v>159</v>
      </c>
    </row>
    <row r="212" s="13" customFormat="1">
      <c r="A212" s="13"/>
      <c r="B212" s="233"/>
      <c r="C212" s="234"/>
      <c r="D212" s="235" t="s">
        <v>170</v>
      </c>
      <c r="E212" s="236" t="s">
        <v>1</v>
      </c>
      <c r="F212" s="237" t="s">
        <v>296</v>
      </c>
      <c r="G212" s="234"/>
      <c r="H212" s="238">
        <v>15.82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170</v>
      </c>
      <c r="AU212" s="244" t="s">
        <v>89</v>
      </c>
      <c r="AV212" s="13" t="s">
        <v>89</v>
      </c>
      <c r="AW212" s="13" t="s">
        <v>34</v>
      </c>
      <c r="AX212" s="13" t="s">
        <v>79</v>
      </c>
      <c r="AY212" s="244" t="s">
        <v>159</v>
      </c>
    </row>
    <row r="213" s="13" customFormat="1">
      <c r="A213" s="13"/>
      <c r="B213" s="233"/>
      <c r="C213" s="234"/>
      <c r="D213" s="235" t="s">
        <v>170</v>
      </c>
      <c r="E213" s="236" t="s">
        <v>1</v>
      </c>
      <c r="F213" s="237" t="s">
        <v>297</v>
      </c>
      <c r="G213" s="234"/>
      <c r="H213" s="238">
        <v>565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170</v>
      </c>
      <c r="AU213" s="244" t="s">
        <v>89</v>
      </c>
      <c r="AV213" s="13" t="s">
        <v>89</v>
      </c>
      <c r="AW213" s="13" t="s">
        <v>34</v>
      </c>
      <c r="AX213" s="13" t="s">
        <v>79</v>
      </c>
      <c r="AY213" s="244" t="s">
        <v>159</v>
      </c>
    </row>
    <row r="214" s="14" customFormat="1">
      <c r="A214" s="14"/>
      <c r="B214" s="245"/>
      <c r="C214" s="246"/>
      <c r="D214" s="235" t="s">
        <v>170</v>
      </c>
      <c r="E214" s="247" t="s">
        <v>1</v>
      </c>
      <c r="F214" s="248" t="s">
        <v>177</v>
      </c>
      <c r="G214" s="246"/>
      <c r="H214" s="249">
        <v>2498.4300000000003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170</v>
      </c>
      <c r="AU214" s="255" t="s">
        <v>89</v>
      </c>
      <c r="AV214" s="14" t="s">
        <v>165</v>
      </c>
      <c r="AW214" s="14" t="s">
        <v>34</v>
      </c>
      <c r="AX214" s="14" t="s">
        <v>87</v>
      </c>
      <c r="AY214" s="255" t="s">
        <v>159</v>
      </c>
    </row>
    <row r="215" s="2" customFormat="1" ht="24.15" customHeight="1">
      <c r="A215" s="38"/>
      <c r="B215" s="39"/>
      <c r="C215" s="219" t="s">
        <v>238</v>
      </c>
      <c r="D215" s="219" t="s">
        <v>161</v>
      </c>
      <c r="E215" s="220" t="s">
        <v>298</v>
      </c>
      <c r="F215" s="221" t="s">
        <v>299</v>
      </c>
      <c r="G215" s="222" t="s">
        <v>164</v>
      </c>
      <c r="H215" s="223">
        <v>1751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44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165</v>
      </c>
      <c r="AT215" s="231" t="s">
        <v>161</v>
      </c>
      <c r="AU215" s="231" t="s">
        <v>89</v>
      </c>
      <c r="AY215" s="17" t="s">
        <v>159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87</v>
      </c>
      <c r="BK215" s="232">
        <f>ROUND(I215*H215,2)</f>
        <v>0</v>
      </c>
      <c r="BL215" s="17" t="s">
        <v>165</v>
      </c>
      <c r="BM215" s="231" t="s">
        <v>300</v>
      </c>
    </row>
    <row r="216" s="13" customFormat="1">
      <c r="A216" s="13"/>
      <c r="B216" s="233"/>
      <c r="C216" s="234"/>
      <c r="D216" s="235" t="s">
        <v>170</v>
      </c>
      <c r="E216" s="236" t="s">
        <v>1</v>
      </c>
      <c r="F216" s="237" t="s">
        <v>301</v>
      </c>
      <c r="G216" s="234"/>
      <c r="H216" s="238">
        <v>450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170</v>
      </c>
      <c r="AU216" s="244" t="s">
        <v>89</v>
      </c>
      <c r="AV216" s="13" t="s">
        <v>89</v>
      </c>
      <c r="AW216" s="13" t="s">
        <v>34</v>
      </c>
      <c r="AX216" s="13" t="s">
        <v>79</v>
      </c>
      <c r="AY216" s="244" t="s">
        <v>159</v>
      </c>
    </row>
    <row r="217" s="13" customFormat="1">
      <c r="A217" s="13"/>
      <c r="B217" s="233"/>
      <c r="C217" s="234"/>
      <c r="D217" s="235" t="s">
        <v>170</v>
      </c>
      <c r="E217" s="236" t="s">
        <v>1</v>
      </c>
      <c r="F217" s="237" t="s">
        <v>268</v>
      </c>
      <c r="G217" s="234"/>
      <c r="H217" s="238">
        <v>240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170</v>
      </c>
      <c r="AU217" s="244" t="s">
        <v>89</v>
      </c>
      <c r="AV217" s="13" t="s">
        <v>89</v>
      </c>
      <c r="AW217" s="13" t="s">
        <v>34</v>
      </c>
      <c r="AX217" s="13" t="s">
        <v>79</v>
      </c>
      <c r="AY217" s="244" t="s">
        <v>159</v>
      </c>
    </row>
    <row r="218" s="13" customFormat="1">
      <c r="A218" s="13"/>
      <c r="B218" s="233"/>
      <c r="C218" s="234"/>
      <c r="D218" s="235" t="s">
        <v>170</v>
      </c>
      <c r="E218" s="236" t="s">
        <v>1</v>
      </c>
      <c r="F218" s="237" t="s">
        <v>302</v>
      </c>
      <c r="G218" s="234"/>
      <c r="H218" s="238">
        <v>1030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170</v>
      </c>
      <c r="AU218" s="244" t="s">
        <v>89</v>
      </c>
      <c r="AV218" s="13" t="s">
        <v>89</v>
      </c>
      <c r="AW218" s="13" t="s">
        <v>34</v>
      </c>
      <c r="AX218" s="13" t="s">
        <v>79</v>
      </c>
      <c r="AY218" s="244" t="s">
        <v>159</v>
      </c>
    </row>
    <row r="219" s="13" customFormat="1">
      <c r="A219" s="13"/>
      <c r="B219" s="233"/>
      <c r="C219" s="234"/>
      <c r="D219" s="235" t="s">
        <v>170</v>
      </c>
      <c r="E219" s="236" t="s">
        <v>1</v>
      </c>
      <c r="F219" s="237" t="s">
        <v>303</v>
      </c>
      <c r="G219" s="234"/>
      <c r="H219" s="238">
        <v>17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170</v>
      </c>
      <c r="AU219" s="244" t="s">
        <v>89</v>
      </c>
      <c r="AV219" s="13" t="s">
        <v>89</v>
      </c>
      <c r="AW219" s="13" t="s">
        <v>34</v>
      </c>
      <c r="AX219" s="13" t="s">
        <v>79</v>
      </c>
      <c r="AY219" s="244" t="s">
        <v>159</v>
      </c>
    </row>
    <row r="220" s="13" customFormat="1">
      <c r="A220" s="13"/>
      <c r="B220" s="233"/>
      <c r="C220" s="234"/>
      <c r="D220" s="235" t="s">
        <v>170</v>
      </c>
      <c r="E220" s="236" t="s">
        <v>1</v>
      </c>
      <c r="F220" s="237" t="s">
        <v>304</v>
      </c>
      <c r="G220" s="234"/>
      <c r="H220" s="238">
        <v>14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170</v>
      </c>
      <c r="AU220" s="244" t="s">
        <v>89</v>
      </c>
      <c r="AV220" s="13" t="s">
        <v>89</v>
      </c>
      <c r="AW220" s="13" t="s">
        <v>34</v>
      </c>
      <c r="AX220" s="13" t="s">
        <v>79</v>
      </c>
      <c r="AY220" s="244" t="s">
        <v>159</v>
      </c>
    </row>
    <row r="221" s="14" customFormat="1">
      <c r="A221" s="14"/>
      <c r="B221" s="245"/>
      <c r="C221" s="246"/>
      <c r="D221" s="235" t="s">
        <v>170</v>
      </c>
      <c r="E221" s="247" t="s">
        <v>1</v>
      </c>
      <c r="F221" s="248" t="s">
        <v>177</v>
      </c>
      <c r="G221" s="246"/>
      <c r="H221" s="249">
        <v>1751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170</v>
      </c>
      <c r="AU221" s="255" t="s">
        <v>89</v>
      </c>
      <c r="AV221" s="14" t="s">
        <v>165</v>
      </c>
      <c r="AW221" s="14" t="s">
        <v>34</v>
      </c>
      <c r="AX221" s="14" t="s">
        <v>87</v>
      </c>
      <c r="AY221" s="255" t="s">
        <v>159</v>
      </c>
    </row>
    <row r="222" s="2" customFormat="1" ht="24.15" customHeight="1">
      <c r="A222" s="38"/>
      <c r="B222" s="39"/>
      <c r="C222" s="219" t="s">
        <v>305</v>
      </c>
      <c r="D222" s="219" t="s">
        <v>161</v>
      </c>
      <c r="E222" s="220" t="s">
        <v>306</v>
      </c>
      <c r="F222" s="221" t="s">
        <v>307</v>
      </c>
      <c r="G222" s="222" t="s">
        <v>164</v>
      </c>
      <c r="H222" s="223">
        <v>130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44</v>
      </c>
      <c r="O222" s="91"/>
      <c r="P222" s="229">
        <f>O222*H222</f>
        <v>0</v>
      </c>
      <c r="Q222" s="229">
        <v>0.02111</v>
      </c>
      <c r="R222" s="229">
        <f>Q222*H222</f>
        <v>2.7443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165</v>
      </c>
      <c r="AT222" s="231" t="s">
        <v>161</v>
      </c>
      <c r="AU222" s="231" t="s">
        <v>89</v>
      </c>
      <c r="AY222" s="17" t="s">
        <v>159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87</v>
      </c>
      <c r="BK222" s="232">
        <f>ROUND(I222*H222,2)</f>
        <v>0</v>
      </c>
      <c r="BL222" s="17" t="s">
        <v>165</v>
      </c>
      <c r="BM222" s="231" t="s">
        <v>308</v>
      </c>
    </row>
    <row r="223" s="2" customFormat="1" ht="24.15" customHeight="1">
      <c r="A223" s="38"/>
      <c r="B223" s="39"/>
      <c r="C223" s="219" t="s">
        <v>242</v>
      </c>
      <c r="D223" s="219" t="s">
        <v>161</v>
      </c>
      <c r="E223" s="220" t="s">
        <v>309</v>
      </c>
      <c r="F223" s="221" t="s">
        <v>310</v>
      </c>
      <c r="G223" s="222" t="s">
        <v>164</v>
      </c>
      <c r="H223" s="223">
        <v>1700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44</v>
      </c>
      <c r="O223" s="91"/>
      <c r="P223" s="229">
        <f>O223*H223</f>
        <v>0</v>
      </c>
      <c r="Q223" s="229">
        <v>0.1837</v>
      </c>
      <c r="R223" s="229">
        <f>Q223*H223</f>
        <v>312.29000000000002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165</v>
      </c>
      <c r="AT223" s="231" t="s">
        <v>161</v>
      </c>
      <c r="AU223" s="231" t="s">
        <v>89</v>
      </c>
      <c r="AY223" s="17" t="s">
        <v>159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87</v>
      </c>
      <c r="BK223" s="232">
        <f>ROUND(I223*H223,2)</f>
        <v>0</v>
      </c>
      <c r="BL223" s="17" t="s">
        <v>165</v>
      </c>
      <c r="BM223" s="231" t="s">
        <v>311</v>
      </c>
    </row>
    <row r="224" s="13" customFormat="1">
      <c r="A224" s="13"/>
      <c r="B224" s="233"/>
      <c r="C224" s="234"/>
      <c r="D224" s="235" t="s">
        <v>170</v>
      </c>
      <c r="E224" s="236" t="s">
        <v>1</v>
      </c>
      <c r="F224" s="237" t="s">
        <v>312</v>
      </c>
      <c r="G224" s="234"/>
      <c r="H224" s="238">
        <v>460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170</v>
      </c>
      <c r="AU224" s="244" t="s">
        <v>89</v>
      </c>
      <c r="AV224" s="13" t="s">
        <v>89</v>
      </c>
      <c r="AW224" s="13" t="s">
        <v>34</v>
      </c>
      <c r="AX224" s="13" t="s">
        <v>79</v>
      </c>
      <c r="AY224" s="244" t="s">
        <v>159</v>
      </c>
    </row>
    <row r="225" s="13" customFormat="1">
      <c r="A225" s="13"/>
      <c r="B225" s="233"/>
      <c r="C225" s="234"/>
      <c r="D225" s="235" t="s">
        <v>170</v>
      </c>
      <c r="E225" s="236" t="s">
        <v>1</v>
      </c>
      <c r="F225" s="237" t="s">
        <v>313</v>
      </c>
      <c r="G225" s="234"/>
      <c r="H225" s="238">
        <v>200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170</v>
      </c>
      <c r="AU225" s="244" t="s">
        <v>89</v>
      </c>
      <c r="AV225" s="13" t="s">
        <v>89</v>
      </c>
      <c r="AW225" s="13" t="s">
        <v>34</v>
      </c>
      <c r="AX225" s="13" t="s">
        <v>79</v>
      </c>
      <c r="AY225" s="244" t="s">
        <v>159</v>
      </c>
    </row>
    <row r="226" s="13" customFormat="1">
      <c r="A226" s="13"/>
      <c r="B226" s="233"/>
      <c r="C226" s="234"/>
      <c r="D226" s="235" t="s">
        <v>170</v>
      </c>
      <c r="E226" s="236" t="s">
        <v>1</v>
      </c>
      <c r="F226" s="237" t="s">
        <v>314</v>
      </c>
      <c r="G226" s="234"/>
      <c r="H226" s="238">
        <v>1040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170</v>
      </c>
      <c r="AU226" s="244" t="s">
        <v>89</v>
      </c>
      <c r="AV226" s="13" t="s">
        <v>89</v>
      </c>
      <c r="AW226" s="13" t="s">
        <v>34</v>
      </c>
      <c r="AX226" s="13" t="s">
        <v>79</v>
      </c>
      <c r="AY226" s="244" t="s">
        <v>159</v>
      </c>
    </row>
    <row r="227" s="14" customFormat="1">
      <c r="A227" s="14"/>
      <c r="B227" s="245"/>
      <c r="C227" s="246"/>
      <c r="D227" s="235" t="s">
        <v>170</v>
      </c>
      <c r="E227" s="247" t="s">
        <v>1</v>
      </c>
      <c r="F227" s="248" t="s">
        <v>177</v>
      </c>
      <c r="G227" s="246"/>
      <c r="H227" s="249">
        <v>1700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170</v>
      </c>
      <c r="AU227" s="255" t="s">
        <v>89</v>
      </c>
      <c r="AV227" s="14" t="s">
        <v>165</v>
      </c>
      <c r="AW227" s="14" t="s">
        <v>34</v>
      </c>
      <c r="AX227" s="14" t="s">
        <v>87</v>
      </c>
      <c r="AY227" s="255" t="s">
        <v>159</v>
      </c>
    </row>
    <row r="228" s="2" customFormat="1" ht="16.5" customHeight="1">
      <c r="A228" s="38"/>
      <c r="B228" s="39"/>
      <c r="C228" s="256" t="s">
        <v>315</v>
      </c>
      <c r="D228" s="256" t="s">
        <v>209</v>
      </c>
      <c r="E228" s="257" t="s">
        <v>316</v>
      </c>
      <c r="F228" s="258" t="s">
        <v>317</v>
      </c>
      <c r="G228" s="259" t="s">
        <v>164</v>
      </c>
      <c r="H228" s="260">
        <v>1751</v>
      </c>
      <c r="I228" s="261"/>
      <c r="J228" s="262">
        <f>ROUND(I228*H228,2)</f>
        <v>0</v>
      </c>
      <c r="K228" s="263"/>
      <c r="L228" s="264"/>
      <c r="M228" s="265" t="s">
        <v>1</v>
      </c>
      <c r="N228" s="266" t="s">
        <v>44</v>
      </c>
      <c r="O228" s="91"/>
      <c r="P228" s="229">
        <f>O228*H228</f>
        <v>0</v>
      </c>
      <c r="Q228" s="229">
        <v>0.222</v>
      </c>
      <c r="R228" s="229">
        <f>Q228*H228</f>
        <v>388.72199999999998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202</v>
      </c>
      <c r="AT228" s="231" t="s">
        <v>209</v>
      </c>
      <c r="AU228" s="231" t="s">
        <v>89</v>
      </c>
      <c r="AY228" s="17" t="s">
        <v>159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87</v>
      </c>
      <c r="BK228" s="232">
        <f>ROUND(I228*H228,2)</f>
        <v>0</v>
      </c>
      <c r="BL228" s="17" t="s">
        <v>165</v>
      </c>
      <c r="BM228" s="231" t="s">
        <v>318</v>
      </c>
    </row>
    <row r="229" s="13" customFormat="1">
      <c r="A229" s="13"/>
      <c r="B229" s="233"/>
      <c r="C229" s="234"/>
      <c r="D229" s="235" t="s">
        <v>170</v>
      </c>
      <c r="E229" s="236" t="s">
        <v>1</v>
      </c>
      <c r="F229" s="237" t="s">
        <v>319</v>
      </c>
      <c r="G229" s="234"/>
      <c r="H229" s="238">
        <v>1700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170</v>
      </c>
      <c r="AU229" s="244" t="s">
        <v>89</v>
      </c>
      <c r="AV229" s="13" t="s">
        <v>89</v>
      </c>
      <c r="AW229" s="13" t="s">
        <v>34</v>
      </c>
      <c r="AX229" s="13" t="s">
        <v>87</v>
      </c>
      <c r="AY229" s="244" t="s">
        <v>159</v>
      </c>
    </row>
    <row r="230" s="13" customFormat="1">
      <c r="A230" s="13"/>
      <c r="B230" s="233"/>
      <c r="C230" s="234"/>
      <c r="D230" s="235" t="s">
        <v>170</v>
      </c>
      <c r="E230" s="234"/>
      <c r="F230" s="237" t="s">
        <v>320</v>
      </c>
      <c r="G230" s="234"/>
      <c r="H230" s="238">
        <v>1751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170</v>
      </c>
      <c r="AU230" s="244" t="s">
        <v>89</v>
      </c>
      <c r="AV230" s="13" t="s">
        <v>89</v>
      </c>
      <c r="AW230" s="13" t="s">
        <v>4</v>
      </c>
      <c r="AX230" s="13" t="s">
        <v>87</v>
      </c>
      <c r="AY230" s="244" t="s">
        <v>159</v>
      </c>
    </row>
    <row r="231" s="2" customFormat="1" ht="24.15" customHeight="1">
      <c r="A231" s="38"/>
      <c r="B231" s="39"/>
      <c r="C231" s="219" t="s">
        <v>246</v>
      </c>
      <c r="D231" s="219" t="s">
        <v>161</v>
      </c>
      <c r="E231" s="220" t="s">
        <v>321</v>
      </c>
      <c r="F231" s="221" t="s">
        <v>322</v>
      </c>
      <c r="G231" s="222" t="s">
        <v>164</v>
      </c>
      <c r="H231" s="223">
        <v>215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44</v>
      </c>
      <c r="O231" s="91"/>
      <c r="P231" s="229">
        <f>O231*H231</f>
        <v>0</v>
      </c>
      <c r="Q231" s="229">
        <v>0.1670275</v>
      </c>
      <c r="R231" s="229">
        <f>Q231*H231</f>
        <v>35.910912500000002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165</v>
      </c>
      <c r="AT231" s="231" t="s">
        <v>161</v>
      </c>
      <c r="AU231" s="231" t="s">
        <v>89</v>
      </c>
      <c r="AY231" s="17" t="s">
        <v>159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87</v>
      </c>
      <c r="BK231" s="232">
        <f>ROUND(I231*H231,2)</f>
        <v>0</v>
      </c>
      <c r="BL231" s="17" t="s">
        <v>165</v>
      </c>
      <c r="BM231" s="231" t="s">
        <v>323</v>
      </c>
    </row>
    <row r="232" s="13" customFormat="1">
      <c r="A232" s="13"/>
      <c r="B232" s="233"/>
      <c r="C232" s="234"/>
      <c r="D232" s="235" t="s">
        <v>170</v>
      </c>
      <c r="E232" s="236" t="s">
        <v>1</v>
      </c>
      <c r="F232" s="237" t="s">
        <v>324</v>
      </c>
      <c r="G232" s="234"/>
      <c r="H232" s="238">
        <v>15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170</v>
      </c>
      <c r="AU232" s="244" t="s">
        <v>89</v>
      </c>
      <c r="AV232" s="13" t="s">
        <v>89</v>
      </c>
      <c r="AW232" s="13" t="s">
        <v>34</v>
      </c>
      <c r="AX232" s="13" t="s">
        <v>79</v>
      </c>
      <c r="AY232" s="244" t="s">
        <v>159</v>
      </c>
    </row>
    <row r="233" s="13" customFormat="1">
      <c r="A233" s="13"/>
      <c r="B233" s="233"/>
      <c r="C233" s="234"/>
      <c r="D233" s="235" t="s">
        <v>170</v>
      </c>
      <c r="E233" s="236" t="s">
        <v>1</v>
      </c>
      <c r="F233" s="237" t="s">
        <v>325</v>
      </c>
      <c r="G233" s="234"/>
      <c r="H233" s="238">
        <v>200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170</v>
      </c>
      <c r="AU233" s="244" t="s">
        <v>89</v>
      </c>
      <c r="AV233" s="13" t="s">
        <v>89</v>
      </c>
      <c r="AW233" s="13" t="s">
        <v>34</v>
      </c>
      <c r="AX233" s="13" t="s">
        <v>79</v>
      </c>
      <c r="AY233" s="244" t="s">
        <v>159</v>
      </c>
    </row>
    <row r="234" s="14" customFormat="1">
      <c r="A234" s="14"/>
      <c r="B234" s="245"/>
      <c r="C234" s="246"/>
      <c r="D234" s="235" t="s">
        <v>170</v>
      </c>
      <c r="E234" s="247" t="s">
        <v>1</v>
      </c>
      <c r="F234" s="248" t="s">
        <v>177</v>
      </c>
      <c r="G234" s="246"/>
      <c r="H234" s="249">
        <v>215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170</v>
      </c>
      <c r="AU234" s="255" t="s">
        <v>89</v>
      </c>
      <c r="AV234" s="14" t="s">
        <v>165</v>
      </c>
      <c r="AW234" s="14" t="s">
        <v>34</v>
      </c>
      <c r="AX234" s="14" t="s">
        <v>87</v>
      </c>
      <c r="AY234" s="255" t="s">
        <v>159</v>
      </c>
    </row>
    <row r="235" s="2" customFormat="1" ht="16.5" customHeight="1">
      <c r="A235" s="38"/>
      <c r="B235" s="39"/>
      <c r="C235" s="256" t="s">
        <v>326</v>
      </c>
      <c r="D235" s="256" t="s">
        <v>209</v>
      </c>
      <c r="E235" s="257" t="s">
        <v>327</v>
      </c>
      <c r="F235" s="258" t="s">
        <v>328</v>
      </c>
      <c r="G235" s="259" t="s">
        <v>164</v>
      </c>
      <c r="H235" s="260">
        <v>221.44999999999999</v>
      </c>
      <c r="I235" s="261"/>
      <c r="J235" s="262">
        <f>ROUND(I235*H235,2)</f>
        <v>0</v>
      </c>
      <c r="K235" s="263"/>
      <c r="L235" s="264"/>
      <c r="M235" s="265" t="s">
        <v>1</v>
      </c>
      <c r="N235" s="266" t="s">
        <v>44</v>
      </c>
      <c r="O235" s="91"/>
      <c r="P235" s="229">
        <f>O235*H235</f>
        <v>0</v>
      </c>
      <c r="Q235" s="229">
        <v>0.11799999999999999</v>
      </c>
      <c r="R235" s="229">
        <f>Q235*H235</f>
        <v>26.131099999999996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202</v>
      </c>
      <c r="AT235" s="231" t="s">
        <v>209</v>
      </c>
      <c r="AU235" s="231" t="s">
        <v>89</v>
      </c>
      <c r="AY235" s="17" t="s">
        <v>159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87</v>
      </c>
      <c r="BK235" s="232">
        <f>ROUND(I235*H235,2)</f>
        <v>0</v>
      </c>
      <c r="BL235" s="17" t="s">
        <v>165</v>
      </c>
      <c r="BM235" s="231" t="s">
        <v>329</v>
      </c>
    </row>
    <row r="236" s="13" customFormat="1">
      <c r="A236" s="13"/>
      <c r="B236" s="233"/>
      <c r="C236" s="234"/>
      <c r="D236" s="235" t="s">
        <v>170</v>
      </c>
      <c r="E236" s="236" t="s">
        <v>1</v>
      </c>
      <c r="F236" s="237" t="s">
        <v>330</v>
      </c>
      <c r="G236" s="234"/>
      <c r="H236" s="238">
        <v>215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170</v>
      </c>
      <c r="AU236" s="244" t="s">
        <v>89</v>
      </c>
      <c r="AV236" s="13" t="s">
        <v>89</v>
      </c>
      <c r="AW236" s="13" t="s">
        <v>34</v>
      </c>
      <c r="AX236" s="13" t="s">
        <v>87</v>
      </c>
      <c r="AY236" s="244" t="s">
        <v>159</v>
      </c>
    </row>
    <row r="237" s="13" customFormat="1">
      <c r="A237" s="13"/>
      <c r="B237" s="233"/>
      <c r="C237" s="234"/>
      <c r="D237" s="235" t="s">
        <v>170</v>
      </c>
      <c r="E237" s="234"/>
      <c r="F237" s="237" t="s">
        <v>331</v>
      </c>
      <c r="G237" s="234"/>
      <c r="H237" s="238">
        <v>221.44999999999999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170</v>
      </c>
      <c r="AU237" s="244" t="s">
        <v>89</v>
      </c>
      <c r="AV237" s="13" t="s">
        <v>89</v>
      </c>
      <c r="AW237" s="13" t="s">
        <v>4</v>
      </c>
      <c r="AX237" s="13" t="s">
        <v>87</v>
      </c>
      <c r="AY237" s="244" t="s">
        <v>159</v>
      </c>
    </row>
    <row r="238" s="2" customFormat="1" ht="24.15" customHeight="1">
      <c r="A238" s="38"/>
      <c r="B238" s="39"/>
      <c r="C238" s="219" t="s">
        <v>252</v>
      </c>
      <c r="D238" s="219" t="s">
        <v>161</v>
      </c>
      <c r="E238" s="220" t="s">
        <v>332</v>
      </c>
      <c r="F238" s="221" t="s">
        <v>333</v>
      </c>
      <c r="G238" s="222" t="s">
        <v>164</v>
      </c>
      <c r="H238" s="223">
        <v>17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44</v>
      </c>
      <c r="O238" s="91"/>
      <c r="P238" s="229">
        <f>O238*H238</f>
        <v>0</v>
      </c>
      <c r="Q238" s="229">
        <v>0.11162</v>
      </c>
      <c r="R238" s="229">
        <f>Q238*H238</f>
        <v>1.89754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165</v>
      </c>
      <c r="AT238" s="231" t="s">
        <v>161</v>
      </c>
      <c r="AU238" s="231" t="s">
        <v>89</v>
      </c>
      <c r="AY238" s="17" t="s">
        <v>159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87</v>
      </c>
      <c r="BK238" s="232">
        <f>ROUND(I238*H238,2)</f>
        <v>0</v>
      </c>
      <c r="BL238" s="17" t="s">
        <v>165</v>
      </c>
      <c r="BM238" s="231" t="s">
        <v>334</v>
      </c>
    </row>
    <row r="239" s="2" customFormat="1" ht="16.5" customHeight="1">
      <c r="A239" s="38"/>
      <c r="B239" s="39"/>
      <c r="C239" s="256" t="s">
        <v>335</v>
      </c>
      <c r="D239" s="256" t="s">
        <v>209</v>
      </c>
      <c r="E239" s="257" t="s">
        <v>336</v>
      </c>
      <c r="F239" s="258" t="s">
        <v>337</v>
      </c>
      <c r="G239" s="259" t="s">
        <v>164</v>
      </c>
      <c r="H239" s="260">
        <v>17</v>
      </c>
      <c r="I239" s="261"/>
      <c r="J239" s="262">
        <f>ROUND(I239*H239,2)</f>
        <v>0</v>
      </c>
      <c r="K239" s="263"/>
      <c r="L239" s="264"/>
      <c r="M239" s="265" t="s">
        <v>1</v>
      </c>
      <c r="N239" s="266" t="s">
        <v>44</v>
      </c>
      <c r="O239" s="91"/>
      <c r="P239" s="229">
        <f>O239*H239</f>
        <v>0</v>
      </c>
      <c r="Q239" s="229">
        <v>0.13100000000000001</v>
      </c>
      <c r="R239" s="229">
        <f>Q239*H239</f>
        <v>2.2270000000000003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202</v>
      </c>
      <c r="AT239" s="231" t="s">
        <v>209</v>
      </c>
      <c r="AU239" s="231" t="s">
        <v>89</v>
      </c>
      <c r="AY239" s="17" t="s">
        <v>159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87</v>
      </c>
      <c r="BK239" s="232">
        <f>ROUND(I239*H239,2)</f>
        <v>0</v>
      </c>
      <c r="BL239" s="17" t="s">
        <v>165</v>
      </c>
      <c r="BM239" s="231" t="s">
        <v>338</v>
      </c>
    </row>
    <row r="240" s="2" customFormat="1" ht="24.15" customHeight="1">
      <c r="A240" s="38"/>
      <c r="B240" s="39"/>
      <c r="C240" s="219" t="s">
        <v>255</v>
      </c>
      <c r="D240" s="219" t="s">
        <v>161</v>
      </c>
      <c r="E240" s="220" t="s">
        <v>339</v>
      </c>
      <c r="F240" s="221" t="s">
        <v>340</v>
      </c>
      <c r="G240" s="222" t="s">
        <v>164</v>
      </c>
      <c r="H240" s="223">
        <v>14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44</v>
      </c>
      <c r="O240" s="91"/>
      <c r="P240" s="229">
        <f>O240*H240</f>
        <v>0</v>
      </c>
      <c r="Q240" s="229">
        <v>0.14610000000000001</v>
      </c>
      <c r="R240" s="229">
        <f>Q240*H240</f>
        <v>2.0453999999999999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165</v>
      </c>
      <c r="AT240" s="231" t="s">
        <v>161</v>
      </c>
      <c r="AU240" s="231" t="s">
        <v>89</v>
      </c>
      <c r="AY240" s="17" t="s">
        <v>159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87</v>
      </c>
      <c r="BK240" s="232">
        <f>ROUND(I240*H240,2)</f>
        <v>0</v>
      </c>
      <c r="BL240" s="17" t="s">
        <v>165</v>
      </c>
      <c r="BM240" s="231" t="s">
        <v>341</v>
      </c>
    </row>
    <row r="241" s="13" customFormat="1">
      <c r="A241" s="13"/>
      <c r="B241" s="233"/>
      <c r="C241" s="234"/>
      <c r="D241" s="235" t="s">
        <v>170</v>
      </c>
      <c r="E241" s="236" t="s">
        <v>1</v>
      </c>
      <c r="F241" s="237" t="s">
        <v>235</v>
      </c>
      <c r="G241" s="234"/>
      <c r="H241" s="238">
        <v>14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170</v>
      </c>
      <c r="AU241" s="244" t="s">
        <v>89</v>
      </c>
      <c r="AV241" s="13" t="s">
        <v>89</v>
      </c>
      <c r="AW241" s="13" t="s">
        <v>34</v>
      </c>
      <c r="AX241" s="13" t="s">
        <v>79</v>
      </c>
      <c r="AY241" s="244" t="s">
        <v>159</v>
      </c>
    </row>
    <row r="242" s="14" customFormat="1">
      <c r="A242" s="14"/>
      <c r="B242" s="245"/>
      <c r="C242" s="246"/>
      <c r="D242" s="235" t="s">
        <v>170</v>
      </c>
      <c r="E242" s="247" t="s">
        <v>1</v>
      </c>
      <c r="F242" s="248" t="s">
        <v>177</v>
      </c>
      <c r="G242" s="246"/>
      <c r="H242" s="249">
        <v>14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170</v>
      </c>
      <c r="AU242" s="255" t="s">
        <v>89</v>
      </c>
      <c r="AV242" s="14" t="s">
        <v>165</v>
      </c>
      <c r="AW242" s="14" t="s">
        <v>34</v>
      </c>
      <c r="AX242" s="14" t="s">
        <v>87</v>
      </c>
      <c r="AY242" s="255" t="s">
        <v>159</v>
      </c>
    </row>
    <row r="243" s="2" customFormat="1" ht="24.15" customHeight="1">
      <c r="A243" s="38"/>
      <c r="B243" s="39"/>
      <c r="C243" s="256" t="s">
        <v>342</v>
      </c>
      <c r="D243" s="256" t="s">
        <v>209</v>
      </c>
      <c r="E243" s="257" t="s">
        <v>343</v>
      </c>
      <c r="F243" s="258" t="s">
        <v>344</v>
      </c>
      <c r="G243" s="259" t="s">
        <v>164</v>
      </c>
      <c r="H243" s="260">
        <v>23</v>
      </c>
      <c r="I243" s="261"/>
      <c r="J243" s="262">
        <f>ROUND(I243*H243,2)</f>
        <v>0</v>
      </c>
      <c r="K243" s="263"/>
      <c r="L243" s="264"/>
      <c r="M243" s="265" t="s">
        <v>1</v>
      </c>
      <c r="N243" s="266" t="s">
        <v>44</v>
      </c>
      <c r="O243" s="91"/>
      <c r="P243" s="229">
        <f>O243*H243</f>
        <v>0</v>
      </c>
      <c r="Q243" s="229">
        <v>0.09375</v>
      </c>
      <c r="R243" s="229">
        <f>Q243*H243</f>
        <v>2.15625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202</v>
      </c>
      <c r="AT243" s="231" t="s">
        <v>209</v>
      </c>
      <c r="AU243" s="231" t="s">
        <v>89</v>
      </c>
      <c r="AY243" s="17" t="s">
        <v>159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87</v>
      </c>
      <c r="BK243" s="232">
        <f>ROUND(I243*H243,2)</f>
        <v>0</v>
      </c>
      <c r="BL243" s="17" t="s">
        <v>165</v>
      </c>
      <c r="BM243" s="231" t="s">
        <v>345</v>
      </c>
    </row>
    <row r="244" s="13" customFormat="1">
      <c r="A244" s="13"/>
      <c r="B244" s="233"/>
      <c r="C244" s="234"/>
      <c r="D244" s="235" t="s">
        <v>170</v>
      </c>
      <c r="E244" s="236" t="s">
        <v>1</v>
      </c>
      <c r="F244" s="237" t="s">
        <v>280</v>
      </c>
      <c r="G244" s="234"/>
      <c r="H244" s="238">
        <v>23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170</v>
      </c>
      <c r="AU244" s="244" t="s">
        <v>89</v>
      </c>
      <c r="AV244" s="13" t="s">
        <v>89</v>
      </c>
      <c r="AW244" s="13" t="s">
        <v>34</v>
      </c>
      <c r="AX244" s="13" t="s">
        <v>79</v>
      </c>
      <c r="AY244" s="244" t="s">
        <v>159</v>
      </c>
    </row>
    <row r="245" s="14" customFormat="1">
      <c r="A245" s="14"/>
      <c r="B245" s="245"/>
      <c r="C245" s="246"/>
      <c r="D245" s="235" t="s">
        <v>170</v>
      </c>
      <c r="E245" s="247" t="s">
        <v>1</v>
      </c>
      <c r="F245" s="248" t="s">
        <v>177</v>
      </c>
      <c r="G245" s="246"/>
      <c r="H245" s="249">
        <v>23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170</v>
      </c>
      <c r="AU245" s="255" t="s">
        <v>89</v>
      </c>
      <c r="AV245" s="14" t="s">
        <v>165</v>
      </c>
      <c r="AW245" s="14" t="s">
        <v>34</v>
      </c>
      <c r="AX245" s="14" t="s">
        <v>87</v>
      </c>
      <c r="AY245" s="255" t="s">
        <v>159</v>
      </c>
    </row>
    <row r="246" s="12" customFormat="1" ht="22.8" customHeight="1">
      <c r="A246" s="12"/>
      <c r="B246" s="203"/>
      <c r="C246" s="204"/>
      <c r="D246" s="205" t="s">
        <v>78</v>
      </c>
      <c r="E246" s="217" t="s">
        <v>202</v>
      </c>
      <c r="F246" s="217" t="s">
        <v>346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SUM(P247:P254)</f>
        <v>0</v>
      </c>
      <c r="Q246" s="211"/>
      <c r="R246" s="212">
        <f>SUM(R247:R254)</f>
        <v>16.030649500000003</v>
      </c>
      <c r="S246" s="211"/>
      <c r="T246" s="213">
        <f>SUM(T247:T254)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87</v>
      </c>
      <c r="AT246" s="215" t="s">
        <v>78</v>
      </c>
      <c r="AU246" s="215" t="s">
        <v>87</v>
      </c>
      <c r="AY246" s="214" t="s">
        <v>159</v>
      </c>
      <c r="BK246" s="216">
        <f>SUM(BK247:BK254)</f>
        <v>0</v>
      </c>
    </row>
    <row r="247" s="2" customFormat="1" ht="37.8" customHeight="1">
      <c r="A247" s="38"/>
      <c r="B247" s="39"/>
      <c r="C247" s="219" t="s">
        <v>347</v>
      </c>
      <c r="D247" s="219" t="s">
        <v>161</v>
      </c>
      <c r="E247" s="220" t="s">
        <v>348</v>
      </c>
      <c r="F247" s="221" t="s">
        <v>349</v>
      </c>
      <c r="G247" s="222" t="s">
        <v>350</v>
      </c>
      <c r="H247" s="223">
        <v>34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44</v>
      </c>
      <c r="O247" s="91"/>
      <c r="P247" s="229">
        <f>O247*H247</f>
        <v>0</v>
      </c>
      <c r="Q247" s="229">
        <v>1.75E-06</v>
      </c>
      <c r="R247" s="229">
        <f>Q247*H247</f>
        <v>5.9499999999999996E-05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165</v>
      </c>
      <c r="AT247" s="231" t="s">
        <v>161</v>
      </c>
      <c r="AU247" s="231" t="s">
        <v>89</v>
      </c>
      <c r="AY247" s="17" t="s">
        <v>159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87</v>
      </c>
      <c r="BK247" s="232">
        <f>ROUND(I247*H247,2)</f>
        <v>0</v>
      </c>
      <c r="BL247" s="17" t="s">
        <v>165</v>
      </c>
      <c r="BM247" s="231" t="s">
        <v>351</v>
      </c>
    </row>
    <row r="248" s="2" customFormat="1" ht="24.15" customHeight="1">
      <c r="A248" s="38"/>
      <c r="B248" s="39"/>
      <c r="C248" s="256" t="s">
        <v>352</v>
      </c>
      <c r="D248" s="256" t="s">
        <v>209</v>
      </c>
      <c r="E248" s="257" t="s">
        <v>353</v>
      </c>
      <c r="F248" s="258" t="s">
        <v>354</v>
      </c>
      <c r="G248" s="259" t="s">
        <v>350</v>
      </c>
      <c r="H248" s="260">
        <v>34</v>
      </c>
      <c r="I248" s="261"/>
      <c r="J248" s="262">
        <f>ROUND(I248*H248,2)</f>
        <v>0</v>
      </c>
      <c r="K248" s="263"/>
      <c r="L248" s="264"/>
      <c r="M248" s="265" t="s">
        <v>1</v>
      </c>
      <c r="N248" s="266" t="s">
        <v>44</v>
      </c>
      <c r="O248" s="91"/>
      <c r="P248" s="229">
        <f>O248*H248</f>
        <v>0</v>
      </c>
      <c r="Q248" s="229">
        <v>0.00020000000000000001</v>
      </c>
      <c r="R248" s="229">
        <f>Q248*H248</f>
        <v>0.0068000000000000005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202</v>
      </c>
      <c r="AT248" s="231" t="s">
        <v>209</v>
      </c>
      <c r="AU248" s="231" t="s">
        <v>89</v>
      </c>
      <c r="AY248" s="17" t="s">
        <v>159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87</v>
      </c>
      <c r="BK248" s="232">
        <f>ROUND(I248*H248,2)</f>
        <v>0</v>
      </c>
      <c r="BL248" s="17" t="s">
        <v>165</v>
      </c>
      <c r="BM248" s="231" t="s">
        <v>355</v>
      </c>
    </row>
    <row r="249" s="2" customFormat="1" ht="24.15" customHeight="1">
      <c r="A249" s="38"/>
      <c r="B249" s="39"/>
      <c r="C249" s="219" t="s">
        <v>356</v>
      </c>
      <c r="D249" s="219" t="s">
        <v>161</v>
      </c>
      <c r="E249" s="220" t="s">
        <v>357</v>
      </c>
      <c r="F249" s="221" t="s">
        <v>358</v>
      </c>
      <c r="G249" s="222" t="s">
        <v>350</v>
      </c>
      <c r="H249" s="223">
        <v>13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44</v>
      </c>
      <c r="O249" s="91"/>
      <c r="P249" s="229">
        <f>O249*H249</f>
        <v>0</v>
      </c>
      <c r="Q249" s="229">
        <v>0.040050000000000002</v>
      </c>
      <c r="R249" s="229">
        <f>Q249*H249</f>
        <v>0.52065000000000006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165</v>
      </c>
      <c r="AT249" s="231" t="s">
        <v>161</v>
      </c>
      <c r="AU249" s="231" t="s">
        <v>89</v>
      </c>
      <c r="AY249" s="17" t="s">
        <v>159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87</v>
      </c>
      <c r="BK249" s="232">
        <f>ROUND(I249*H249,2)</f>
        <v>0</v>
      </c>
      <c r="BL249" s="17" t="s">
        <v>165</v>
      </c>
      <c r="BM249" s="231" t="s">
        <v>359</v>
      </c>
    </row>
    <row r="250" s="2" customFormat="1" ht="33" customHeight="1">
      <c r="A250" s="38"/>
      <c r="B250" s="39"/>
      <c r="C250" s="219" t="s">
        <v>360</v>
      </c>
      <c r="D250" s="219" t="s">
        <v>161</v>
      </c>
      <c r="E250" s="220" t="s">
        <v>361</v>
      </c>
      <c r="F250" s="221" t="s">
        <v>362</v>
      </c>
      <c r="G250" s="222" t="s">
        <v>350</v>
      </c>
      <c r="H250" s="223">
        <v>13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44</v>
      </c>
      <c r="O250" s="91"/>
      <c r="P250" s="229">
        <f>O250*H250</f>
        <v>0</v>
      </c>
      <c r="Q250" s="229">
        <v>0.0059800000000000001</v>
      </c>
      <c r="R250" s="229">
        <f>Q250*H250</f>
        <v>0.077740000000000004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165</v>
      </c>
      <c r="AT250" s="231" t="s">
        <v>161</v>
      </c>
      <c r="AU250" s="231" t="s">
        <v>89</v>
      </c>
      <c r="AY250" s="17" t="s">
        <v>159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87</v>
      </c>
      <c r="BK250" s="232">
        <f>ROUND(I250*H250,2)</f>
        <v>0</v>
      </c>
      <c r="BL250" s="17" t="s">
        <v>165</v>
      </c>
      <c r="BM250" s="231" t="s">
        <v>363</v>
      </c>
    </row>
    <row r="251" s="2" customFormat="1" ht="24.15" customHeight="1">
      <c r="A251" s="38"/>
      <c r="B251" s="39"/>
      <c r="C251" s="219" t="s">
        <v>261</v>
      </c>
      <c r="D251" s="219" t="s">
        <v>161</v>
      </c>
      <c r="E251" s="220" t="s">
        <v>364</v>
      </c>
      <c r="F251" s="221" t="s">
        <v>365</v>
      </c>
      <c r="G251" s="222" t="s">
        <v>350</v>
      </c>
      <c r="H251" s="223">
        <v>13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44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165</v>
      </c>
      <c r="AT251" s="231" t="s">
        <v>161</v>
      </c>
      <c r="AU251" s="231" t="s">
        <v>89</v>
      </c>
      <c r="AY251" s="17" t="s">
        <v>159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87</v>
      </c>
      <c r="BK251" s="232">
        <f>ROUND(I251*H251,2)</f>
        <v>0</v>
      </c>
      <c r="BL251" s="17" t="s">
        <v>165</v>
      </c>
      <c r="BM251" s="231" t="s">
        <v>366</v>
      </c>
    </row>
    <row r="252" s="2" customFormat="1" ht="33" customHeight="1">
      <c r="A252" s="38"/>
      <c r="B252" s="39"/>
      <c r="C252" s="219" t="s">
        <v>367</v>
      </c>
      <c r="D252" s="219" t="s">
        <v>161</v>
      </c>
      <c r="E252" s="220" t="s">
        <v>368</v>
      </c>
      <c r="F252" s="221" t="s">
        <v>369</v>
      </c>
      <c r="G252" s="222" t="s">
        <v>350</v>
      </c>
      <c r="H252" s="223">
        <v>13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44</v>
      </c>
      <c r="O252" s="91"/>
      <c r="P252" s="229">
        <f>O252*H252</f>
        <v>0</v>
      </c>
      <c r="Q252" s="229">
        <v>0.060600000000000001</v>
      </c>
      <c r="R252" s="229">
        <f>Q252*H252</f>
        <v>0.78780000000000006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165</v>
      </c>
      <c r="AT252" s="231" t="s">
        <v>161</v>
      </c>
      <c r="AU252" s="231" t="s">
        <v>89</v>
      </c>
      <c r="AY252" s="17" t="s">
        <v>159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87</v>
      </c>
      <c r="BK252" s="232">
        <f>ROUND(I252*H252,2)</f>
        <v>0</v>
      </c>
      <c r="BL252" s="17" t="s">
        <v>165</v>
      </c>
      <c r="BM252" s="231" t="s">
        <v>370</v>
      </c>
    </row>
    <row r="253" s="2" customFormat="1" ht="24.15" customHeight="1">
      <c r="A253" s="38"/>
      <c r="B253" s="39"/>
      <c r="C253" s="219" t="s">
        <v>371</v>
      </c>
      <c r="D253" s="219" t="s">
        <v>161</v>
      </c>
      <c r="E253" s="220" t="s">
        <v>372</v>
      </c>
      <c r="F253" s="221" t="s">
        <v>373</v>
      </c>
      <c r="G253" s="222" t="s">
        <v>350</v>
      </c>
      <c r="H253" s="223">
        <v>20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44</v>
      </c>
      <c r="O253" s="91"/>
      <c r="P253" s="229">
        <f>O253*H253</f>
        <v>0</v>
      </c>
      <c r="Q253" s="229">
        <v>0.42080000000000001</v>
      </c>
      <c r="R253" s="229">
        <f>Q253*H253</f>
        <v>8.4160000000000004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165</v>
      </c>
      <c r="AT253" s="231" t="s">
        <v>161</v>
      </c>
      <c r="AU253" s="231" t="s">
        <v>89</v>
      </c>
      <c r="AY253" s="17" t="s">
        <v>159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87</v>
      </c>
      <c r="BK253" s="232">
        <f>ROUND(I253*H253,2)</f>
        <v>0</v>
      </c>
      <c r="BL253" s="17" t="s">
        <v>165</v>
      </c>
      <c r="BM253" s="231" t="s">
        <v>374</v>
      </c>
    </row>
    <row r="254" s="2" customFormat="1" ht="24.15" customHeight="1">
      <c r="A254" s="38"/>
      <c r="B254" s="39"/>
      <c r="C254" s="219" t="s">
        <v>375</v>
      </c>
      <c r="D254" s="219" t="s">
        <v>161</v>
      </c>
      <c r="E254" s="220" t="s">
        <v>376</v>
      </c>
      <c r="F254" s="221" t="s">
        <v>377</v>
      </c>
      <c r="G254" s="222" t="s">
        <v>350</v>
      </c>
      <c r="H254" s="223">
        <v>20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44</v>
      </c>
      <c r="O254" s="91"/>
      <c r="P254" s="229">
        <f>O254*H254</f>
        <v>0</v>
      </c>
      <c r="Q254" s="229">
        <v>0.31108000000000002</v>
      </c>
      <c r="R254" s="229">
        <f>Q254*H254</f>
        <v>6.2216000000000005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165</v>
      </c>
      <c r="AT254" s="231" t="s">
        <v>161</v>
      </c>
      <c r="AU254" s="231" t="s">
        <v>89</v>
      </c>
      <c r="AY254" s="17" t="s">
        <v>159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87</v>
      </c>
      <c r="BK254" s="232">
        <f>ROUND(I254*H254,2)</f>
        <v>0</v>
      </c>
      <c r="BL254" s="17" t="s">
        <v>165</v>
      </c>
      <c r="BM254" s="231" t="s">
        <v>378</v>
      </c>
    </row>
    <row r="255" s="12" customFormat="1" ht="22.8" customHeight="1">
      <c r="A255" s="12"/>
      <c r="B255" s="203"/>
      <c r="C255" s="204"/>
      <c r="D255" s="205" t="s">
        <v>78</v>
      </c>
      <c r="E255" s="217" t="s">
        <v>208</v>
      </c>
      <c r="F255" s="217" t="s">
        <v>379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SUM(P256:P290)</f>
        <v>0</v>
      </c>
      <c r="Q255" s="211"/>
      <c r="R255" s="212">
        <f>SUM(R256:R290)</f>
        <v>163.85571930000003</v>
      </c>
      <c r="S255" s="211"/>
      <c r="T255" s="213">
        <f>SUM(T256:T290)</f>
        <v>0.0080000000000000002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87</v>
      </c>
      <c r="AT255" s="215" t="s">
        <v>78</v>
      </c>
      <c r="AU255" s="215" t="s">
        <v>87</v>
      </c>
      <c r="AY255" s="214" t="s">
        <v>159</v>
      </c>
      <c r="BK255" s="216">
        <f>SUM(BK256:BK290)</f>
        <v>0</v>
      </c>
    </row>
    <row r="256" s="2" customFormat="1" ht="24.15" customHeight="1">
      <c r="A256" s="38"/>
      <c r="B256" s="39"/>
      <c r="C256" s="219" t="s">
        <v>266</v>
      </c>
      <c r="D256" s="219" t="s">
        <v>161</v>
      </c>
      <c r="E256" s="220" t="s">
        <v>380</v>
      </c>
      <c r="F256" s="221" t="s">
        <v>381</v>
      </c>
      <c r="G256" s="222" t="s">
        <v>251</v>
      </c>
      <c r="H256" s="223">
        <v>12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44</v>
      </c>
      <c r="O256" s="91"/>
      <c r="P256" s="229">
        <f>O256*H256</f>
        <v>0</v>
      </c>
      <c r="Q256" s="229">
        <v>0.00074260000000000005</v>
      </c>
      <c r="R256" s="229">
        <f>Q256*H256</f>
        <v>0.0089112000000000011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165</v>
      </c>
      <c r="AT256" s="231" t="s">
        <v>161</v>
      </c>
      <c r="AU256" s="231" t="s">
        <v>89</v>
      </c>
      <c r="AY256" s="17" t="s">
        <v>159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87</v>
      </c>
      <c r="BK256" s="232">
        <f>ROUND(I256*H256,2)</f>
        <v>0</v>
      </c>
      <c r="BL256" s="17" t="s">
        <v>165</v>
      </c>
      <c r="BM256" s="231" t="s">
        <v>382</v>
      </c>
    </row>
    <row r="257" s="2" customFormat="1" ht="24.15" customHeight="1">
      <c r="A257" s="38"/>
      <c r="B257" s="39"/>
      <c r="C257" s="256" t="s">
        <v>383</v>
      </c>
      <c r="D257" s="256" t="s">
        <v>209</v>
      </c>
      <c r="E257" s="257" t="s">
        <v>384</v>
      </c>
      <c r="F257" s="258" t="s">
        <v>385</v>
      </c>
      <c r="G257" s="259" t="s">
        <v>251</v>
      </c>
      <c r="H257" s="260">
        <v>12</v>
      </c>
      <c r="I257" s="261"/>
      <c r="J257" s="262">
        <f>ROUND(I257*H257,2)</f>
        <v>0</v>
      </c>
      <c r="K257" s="263"/>
      <c r="L257" s="264"/>
      <c r="M257" s="265" t="s">
        <v>1</v>
      </c>
      <c r="N257" s="266" t="s">
        <v>44</v>
      </c>
      <c r="O257" s="91"/>
      <c r="P257" s="229">
        <f>O257*H257</f>
        <v>0</v>
      </c>
      <c r="Q257" s="229">
        <v>0.0057000000000000002</v>
      </c>
      <c r="R257" s="229">
        <f>Q257*H257</f>
        <v>0.068400000000000002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202</v>
      </c>
      <c r="AT257" s="231" t="s">
        <v>209</v>
      </c>
      <c r="AU257" s="231" t="s">
        <v>89</v>
      </c>
      <c r="AY257" s="17" t="s">
        <v>159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87</v>
      </c>
      <c r="BK257" s="232">
        <f>ROUND(I257*H257,2)</f>
        <v>0</v>
      </c>
      <c r="BL257" s="17" t="s">
        <v>165</v>
      </c>
      <c r="BM257" s="231" t="s">
        <v>386</v>
      </c>
    </row>
    <row r="258" s="2" customFormat="1" ht="24.15" customHeight="1">
      <c r="A258" s="38"/>
      <c r="B258" s="39"/>
      <c r="C258" s="219" t="s">
        <v>275</v>
      </c>
      <c r="D258" s="219" t="s">
        <v>161</v>
      </c>
      <c r="E258" s="220" t="s">
        <v>387</v>
      </c>
      <c r="F258" s="221" t="s">
        <v>388</v>
      </c>
      <c r="G258" s="222" t="s">
        <v>350</v>
      </c>
      <c r="H258" s="223">
        <v>5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44</v>
      </c>
      <c r="O258" s="91"/>
      <c r="P258" s="229">
        <f>O258*H258</f>
        <v>0</v>
      </c>
      <c r="Q258" s="229">
        <v>0.0010499999999999999</v>
      </c>
      <c r="R258" s="229">
        <f>Q258*H258</f>
        <v>0.0052499999999999995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165</v>
      </c>
      <c r="AT258" s="231" t="s">
        <v>161</v>
      </c>
      <c r="AU258" s="231" t="s">
        <v>89</v>
      </c>
      <c r="AY258" s="17" t="s">
        <v>159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87</v>
      </c>
      <c r="BK258" s="232">
        <f>ROUND(I258*H258,2)</f>
        <v>0</v>
      </c>
      <c r="BL258" s="17" t="s">
        <v>165</v>
      </c>
      <c r="BM258" s="231" t="s">
        <v>389</v>
      </c>
    </row>
    <row r="259" s="2" customFormat="1" ht="24.15" customHeight="1">
      <c r="A259" s="38"/>
      <c r="B259" s="39"/>
      <c r="C259" s="256" t="s">
        <v>390</v>
      </c>
      <c r="D259" s="256" t="s">
        <v>209</v>
      </c>
      <c r="E259" s="257" t="s">
        <v>391</v>
      </c>
      <c r="F259" s="258" t="s">
        <v>392</v>
      </c>
      <c r="G259" s="259" t="s">
        <v>350</v>
      </c>
      <c r="H259" s="260">
        <v>5</v>
      </c>
      <c r="I259" s="261"/>
      <c r="J259" s="262">
        <f>ROUND(I259*H259,2)</f>
        <v>0</v>
      </c>
      <c r="K259" s="263"/>
      <c r="L259" s="264"/>
      <c r="M259" s="265" t="s">
        <v>1</v>
      </c>
      <c r="N259" s="266" t="s">
        <v>44</v>
      </c>
      <c r="O259" s="91"/>
      <c r="P259" s="229">
        <f>O259*H259</f>
        <v>0</v>
      </c>
      <c r="Q259" s="229">
        <v>0.0040000000000000001</v>
      </c>
      <c r="R259" s="229">
        <f>Q259*H259</f>
        <v>0.02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202</v>
      </c>
      <c r="AT259" s="231" t="s">
        <v>209</v>
      </c>
      <c r="AU259" s="231" t="s">
        <v>89</v>
      </c>
      <c r="AY259" s="17" t="s">
        <v>159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87</v>
      </c>
      <c r="BK259" s="232">
        <f>ROUND(I259*H259,2)</f>
        <v>0</v>
      </c>
      <c r="BL259" s="17" t="s">
        <v>165</v>
      </c>
      <c r="BM259" s="231" t="s">
        <v>393</v>
      </c>
    </row>
    <row r="260" s="2" customFormat="1" ht="24.15" customHeight="1">
      <c r="A260" s="38"/>
      <c r="B260" s="39"/>
      <c r="C260" s="219" t="s">
        <v>279</v>
      </c>
      <c r="D260" s="219" t="s">
        <v>161</v>
      </c>
      <c r="E260" s="220" t="s">
        <v>394</v>
      </c>
      <c r="F260" s="221" t="s">
        <v>395</v>
      </c>
      <c r="G260" s="222" t="s">
        <v>350</v>
      </c>
      <c r="H260" s="223">
        <v>5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44</v>
      </c>
      <c r="O260" s="91"/>
      <c r="P260" s="229">
        <f>O260*H260</f>
        <v>0</v>
      </c>
      <c r="Q260" s="229">
        <v>0.109405</v>
      </c>
      <c r="R260" s="229">
        <f>Q260*H260</f>
        <v>0.54702499999999998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165</v>
      </c>
      <c r="AT260" s="231" t="s">
        <v>161</v>
      </c>
      <c r="AU260" s="231" t="s">
        <v>89</v>
      </c>
      <c r="AY260" s="17" t="s">
        <v>159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87</v>
      </c>
      <c r="BK260" s="232">
        <f>ROUND(I260*H260,2)</f>
        <v>0</v>
      </c>
      <c r="BL260" s="17" t="s">
        <v>165</v>
      </c>
      <c r="BM260" s="231" t="s">
        <v>396</v>
      </c>
    </row>
    <row r="261" s="2" customFormat="1" ht="21.75" customHeight="1">
      <c r="A261" s="38"/>
      <c r="B261" s="39"/>
      <c r="C261" s="256" t="s">
        <v>397</v>
      </c>
      <c r="D261" s="256" t="s">
        <v>209</v>
      </c>
      <c r="E261" s="257" t="s">
        <v>398</v>
      </c>
      <c r="F261" s="258" t="s">
        <v>399</v>
      </c>
      <c r="G261" s="259" t="s">
        <v>350</v>
      </c>
      <c r="H261" s="260">
        <v>5</v>
      </c>
      <c r="I261" s="261"/>
      <c r="J261" s="262">
        <f>ROUND(I261*H261,2)</f>
        <v>0</v>
      </c>
      <c r="K261" s="263"/>
      <c r="L261" s="264"/>
      <c r="M261" s="265" t="s">
        <v>1</v>
      </c>
      <c r="N261" s="266" t="s">
        <v>44</v>
      </c>
      <c r="O261" s="91"/>
      <c r="P261" s="229">
        <f>O261*H261</f>
        <v>0</v>
      </c>
      <c r="Q261" s="229">
        <v>0.0061000000000000004</v>
      </c>
      <c r="R261" s="229">
        <f>Q261*H261</f>
        <v>0.030500000000000003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202</v>
      </c>
      <c r="AT261" s="231" t="s">
        <v>209</v>
      </c>
      <c r="AU261" s="231" t="s">
        <v>89</v>
      </c>
      <c r="AY261" s="17" t="s">
        <v>159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87</v>
      </c>
      <c r="BK261" s="232">
        <f>ROUND(I261*H261,2)</f>
        <v>0</v>
      </c>
      <c r="BL261" s="17" t="s">
        <v>165</v>
      </c>
      <c r="BM261" s="231" t="s">
        <v>400</v>
      </c>
    </row>
    <row r="262" s="2" customFormat="1" ht="21.75" customHeight="1">
      <c r="A262" s="38"/>
      <c r="B262" s="39"/>
      <c r="C262" s="219" t="s">
        <v>283</v>
      </c>
      <c r="D262" s="219" t="s">
        <v>161</v>
      </c>
      <c r="E262" s="220" t="s">
        <v>401</v>
      </c>
      <c r="F262" s="221" t="s">
        <v>402</v>
      </c>
      <c r="G262" s="222" t="s">
        <v>350</v>
      </c>
      <c r="H262" s="223">
        <v>2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44</v>
      </c>
      <c r="O262" s="91"/>
      <c r="P262" s="229">
        <f>O262*H262</f>
        <v>0</v>
      </c>
      <c r="Q262" s="229">
        <v>0.0023400000000000001</v>
      </c>
      <c r="R262" s="229">
        <f>Q262*H262</f>
        <v>0.0046800000000000001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165</v>
      </c>
      <c r="AT262" s="231" t="s">
        <v>161</v>
      </c>
      <c r="AU262" s="231" t="s">
        <v>89</v>
      </c>
      <c r="AY262" s="17" t="s">
        <v>159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87</v>
      </c>
      <c r="BK262" s="232">
        <f>ROUND(I262*H262,2)</f>
        <v>0</v>
      </c>
      <c r="BL262" s="17" t="s">
        <v>165</v>
      </c>
      <c r="BM262" s="231" t="s">
        <v>403</v>
      </c>
    </row>
    <row r="263" s="2" customFormat="1" ht="24.15" customHeight="1">
      <c r="A263" s="38"/>
      <c r="B263" s="39"/>
      <c r="C263" s="219" t="s">
        <v>404</v>
      </c>
      <c r="D263" s="219" t="s">
        <v>161</v>
      </c>
      <c r="E263" s="220" t="s">
        <v>405</v>
      </c>
      <c r="F263" s="221" t="s">
        <v>406</v>
      </c>
      <c r="G263" s="222" t="s">
        <v>251</v>
      </c>
      <c r="H263" s="223">
        <v>885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44</v>
      </c>
      <c r="O263" s="91"/>
      <c r="P263" s="229">
        <f>O263*H263</f>
        <v>0</v>
      </c>
      <c r="Q263" s="229">
        <v>0.14066960000000001</v>
      </c>
      <c r="R263" s="229">
        <f>Q263*H263</f>
        <v>124.49259600000001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165</v>
      </c>
      <c r="AT263" s="231" t="s">
        <v>161</v>
      </c>
      <c r="AU263" s="231" t="s">
        <v>89</v>
      </c>
      <c r="AY263" s="17" t="s">
        <v>159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87</v>
      </c>
      <c r="BK263" s="232">
        <f>ROUND(I263*H263,2)</f>
        <v>0</v>
      </c>
      <c r="BL263" s="17" t="s">
        <v>165</v>
      </c>
      <c r="BM263" s="231" t="s">
        <v>407</v>
      </c>
    </row>
    <row r="264" s="13" customFormat="1">
      <c r="A264" s="13"/>
      <c r="B264" s="233"/>
      <c r="C264" s="234"/>
      <c r="D264" s="235" t="s">
        <v>170</v>
      </c>
      <c r="E264" s="236" t="s">
        <v>1</v>
      </c>
      <c r="F264" s="237" t="s">
        <v>408</v>
      </c>
      <c r="G264" s="234"/>
      <c r="H264" s="238">
        <v>885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170</v>
      </c>
      <c r="AU264" s="244" t="s">
        <v>89</v>
      </c>
      <c r="AV264" s="13" t="s">
        <v>89</v>
      </c>
      <c r="AW264" s="13" t="s">
        <v>34</v>
      </c>
      <c r="AX264" s="13" t="s">
        <v>79</v>
      </c>
      <c r="AY264" s="244" t="s">
        <v>159</v>
      </c>
    </row>
    <row r="265" s="14" customFormat="1">
      <c r="A265" s="14"/>
      <c r="B265" s="245"/>
      <c r="C265" s="246"/>
      <c r="D265" s="235" t="s">
        <v>170</v>
      </c>
      <c r="E265" s="247" t="s">
        <v>1</v>
      </c>
      <c r="F265" s="248" t="s">
        <v>177</v>
      </c>
      <c r="G265" s="246"/>
      <c r="H265" s="249">
        <v>885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170</v>
      </c>
      <c r="AU265" s="255" t="s">
        <v>89</v>
      </c>
      <c r="AV265" s="14" t="s">
        <v>165</v>
      </c>
      <c r="AW265" s="14" t="s">
        <v>34</v>
      </c>
      <c r="AX265" s="14" t="s">
        <v>87</v>
      </c>
      <c r="AY265" s="255" t="s">
        <v>159</v>
      </c>
    </row>
    <row r="266" s="2" customFormat="1" ht="16.5" customHeight="1">
      <c r="A266" s="38"/>
      <c r="B266" s="39"/>
      <c r="C266" s="256" t="s">
        <v>287</v>
      </c>
      <c r="D266" s="256" t="s">
        <v>209</v>
      </c>
      <c r="E266" s="257" t="s">
        <v>409</v>
      </c>
      <c r="F266" s="258" t="s">
        <v>410</v>
      </c>
      <c r="G266" s="259" t="s">
        <v>251</v>
      </c>
      <c r="H266" s="260">
        <v>445</v>
      </c>
      <c r="I266" s="261"/>
      <c r="J266" s="262">
        <f>ROUND(I266*H266,2)</f>
        <v>0</v>
      </c>
      <c r="K266" s="263"/>
      <c r="L266" s="264"/>
      <c r="M266" s="265" t="s">
        <v>1</v>
      </c>
      <c r="N266" s="266" t="s">
        <v>44</v>
      </c>
      <c r="O266" s="91"/>
      <c r="P266" s="229">
        <f>O266*H266</f>
        <v>0</v>
      </c>
      <c r="Q266" s="229">
        <v>0.082000000000000003</v>
      </c>
      <c r="R266" s="229">
        <f>Q266*H266</f>
        <v>36.490000000000002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202</v>
      </c>
      <c r="AT266" s="231" t="s">
        <v>209</v>
      </c>
      <c r="AU266" s="231" t="s">
        <v>89</v>
      </c>
      <c r="AY266" s="17" t="s">
        <v>159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87</v>
      </c>
      <c r="BK266" s="232">
        <f>ROUND(I266*H266,2)</f>
        <v>0</v>
      </c>
      <c r="BL266" s="17" t="s">
        <v>165</v>
      </c>
      <c r="BM266" s="231" t="s">
        <v>411</v>
      </c>
    </row>
    <row r="267" s="2" customFormat="1" ht="24.15" customHeight="1">
      <c r="A267" s="38"/>
      <c r="B267" s="39"/>
      <c r="C267" s="256" t="s">
        <v>412</v>
      </c>
      <c r="D267" s="256" t="s">
        <v>209</v>
      </c>
      <c r="E267" s="257" t="s">
        <v>413</v>
      </c>
      <c r="F267" s="258" t="s">
        <v>414</v>
      </c>
      <c r="G267" s="259" t="s">
        <v>415</v>
      </c>
      <c r="H267" s="260">
        <v>143</v>
      </c>
      <c r="I267" s="261"/>
      <c r="J267" s="262">
        <f>ROUND(I267*H267,2)</f>
        <v>0</v>
      </c>
      <c r="K267" s="263"/>
      <c r="L267" s="264"/>
      <c r="M267" s="265" t="s">
        <v>1</v>
      </c>
      <c r="N267" s="266" t="s">
        <v>44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202</v>
      </c>
      <c r="AT267" s="231" t="s">
        <v>209</v>
      </c>
      <c r="AU267" s="231" t="s">
        <v>89</v>
      </c>
      <c r="AY267" s="17" t="s">
        <v>159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87</v>
      </c>
      <c r="BK267" s="232">
        <f>ROUND(I267*H267,2)</f>
        <v>0</v>
      </c>
      <c r="BL267" s="17" t="s">
        <v>165</v>
      </c>
      <c r="BM267" s="231" t="s">
        <v>416</v>
      </c>
    </row>
    <row r="268" s="13" customFormat="1">
      <c r="A268" s="13"/>
      <c r="B268" s="233"/>
      <c r="C268" s="234"/>
      <c r="D268" s="235" t="s">
        <v>170</v>
      </c>
      <c r="E268" s="236" t="s">
        <v>1</v>
      </c>
      <c r="F268" s="237" t="s">
        <v>417</v>
      </c>
      <c r="G268" s="234"/>
      <c r="H268" s="238">
        <v>143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170</v>
      </c>
      <c r="AU268" s="244" t="s">
        <v>89</v>
      </c>
      <c r="AV268" s="13" t="s">
        <v>89</v>
      </c>
      <c r="AW268" s="13" t="s">
        <v>34</v>
      </c>
      <c r="AX268" s="13" t="s">
        <v>79</v>
      </c>
      <c r="AY268" s="244" t="s">
        <v>159</v>
      </c>
    </row>
    <row r="269" s="14" customFormat="1">
      <c r="A269" s="14"/>
      <c r="B269" s="245"/>
      <c r="C269" s="246"/>
      <c r="D269" s="235" t="s">
        <v>170</v>
      </c>
      <c r="E269" s="247" t="s">
        <v>1</v>
      </c>
      <c r="F269" s="248" t="s">
        <v>177</v>
      </c>
      <c r="G269" s="246"/>
      <c r="H269" s="249">
        <v>143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170</v>
      </c>
      <c r="AU269" s="255" t="s">
        <v>89</v>
      </c>
      <c r="AV269" s="14" t="s">
        <v>165</v>
      </c>
      <c r="AW269" s="14" t="s">
        <v>34</v>
      </c>
      <c r="AX269" s="14" t="s">
        <v>87</v>
      </c>
      <c r="AY269" s="255" t="s">
        <v>159</v>
      </c>
    </row>
    <row r="270" s="2" customFormat="1" ht="21.75" customHeight="1">
      <c r="A270" s="38"/>
      <c r="B270" s="39"/>
      <c r="C270" s="256" t="s">
        <v>291</v>
      </c>
      <c r="D270" s="256" t="s">
        <v>209</v>
      </c>
      <c r="E270" s="257" t="s">
        <v>418</v>
      </c>
      <c r="F270" s="258" t="s">
        <v>419</v>
      </c>
      <c r="G270" s="259" t="s">
        <v>251</v>
      </c>
      <c r="H270" s="260">
        <v>2</v>
      </c>
      <c r="I270" s="261"/>
      <c r="J270" s="262">
        <f>ROUND(I270*H270,2)</f>
        <v>0</v>
      </c>
      <c r="K270" s="263"/>
      <c r="L270" s="264"/>
      <c r="M270" s="265" t="s">
        <v>1</v>
      </c>
      <c r="N270" s="266" t="s">
        <v>44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202</v>
      </c>
      <c r="AT270" s="231" t="s">
        <v>209</v>
      </c>
      <c r="AU270" s="231" t="s">
        <v>89</v>
      </c>
      <c r="AY270" s="17" t="s">
        <v>159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87</v>
      </c>
      <c r="BK270" s="232">
        <f>ROUND(I270*H270,2)</f>
        <v>0</v>
      </c>
      <c r="BL270" s="17" t="s">
        <v>165</v>
      </c>
      <c r="BM270" s="231" t="s">
        <v>420</v>
      </c>
    </row>
    <row r="271" s="2" customFormat="1" ht="21.75" customHeight="1">
      <c r="A271" s="38"/>
      <c r="B271" s="39"/>
      <c r="C271" s="256" t="s">
        <v>421</v>
      </c>
      <c r="D271" s="256" t="s">
        <v>209</v>
      </c>
      <c r="E271" s="257" t="s">
        <v>422</v>
      </c>
      <c r="F271" s="258" t="s">
        <v>423</v>
      </c>
      <c r="G271" s="259" t="s">
        <v>251</v>
      </c>
      <c r="H271" s="260">
        <v>3</v>
      </c>
      <c r="I271" s="261"/>
      <c r="J271" s="262">
        <f>ROUND(I271*H271,2)</f>
        <v>0</v>
      </c>
      <c r="K271" s="263"/>
      <c r="L271" s="264"/>
      <c r="M271" s="265" t="s">
        <v>1</v>
      </c>
      <c r="N271" s="266" t="s">
        <v>44</v>
      </c>
      <c r="O271" s="91"/>
      <c r="P271" s="229">
        <f>O271*H271</f>
        <v>0</v>
      </c>
      <c r="Q271" s="229">
        <v>0.105</v>
      </c>
      <c r="R271" s="229">
        <f>Q271*H271</f>
        <v>0.315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202</v>
      </c>
      <c r="AT271" s="231" t="s">
        <v>209</v>
      </c>
      <c r="AU271" s="231" t="s">
        <v>89</v>
      </c>
      <c r="AY271" s="17" t="s">
        <v>159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87</v>
      </c>
      <c r="BK271" s="232">
        <f>ROUND(I271*H271,2)</f>
        <v>0</v>
      </c>
      <c r="BL271" s="17" t="s">
        <v>165</v>
      </c>
      <c r="BM271" s="231" t="s">
        <v>424</v>
      </c>
    </row>
    <row r="272" s="2" customFormat="1" ht="33" customHeight="1">
      <c r="A272" s="38"/>
      <c r="B272" s="39"/>
      <c r="C272" s="219" t="s">
        <v>300</v>
      </c>
      <c r="D272" s="219" t="s">
        <v>161</v>
      </c>
      <c r="E272" s="220" t="s">
        <v>425</v>
      </c>
      <c r="F272" s="221" t="s">
        <v>426</v>
      </c>
      <c r="G272" s="222" t="s">
        <v>251</v>
      </c>
      <c r="H272" s="223">
        <v>143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44</v>
      </c>
      <c r="O272" s="91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165</v>
      </c>
      <c r="AT272" s="231" t="s">
        <v>161</v>
      </c>
      <c r="AU272" s="231" t="s">
        <v>89</v>
      </c>
      <c r="AY272" s="17" t="s">
        <v>159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87</v>
      </c>
      <c r="BK272" s="232">
        <f>ROUND(I272*H272,2)</f>
        <v>0</v>
      </c>
      <c r="BL272" s="17" t="s">
        <v>165</v>
      </c>
      <c r="BM272" s="231" t="s">
        <v>427</v>
      </c>
    </row>
    <row r="273" s="13" customFormat="1">
      <c r="A273" s="13"/>
      <c r="B273" s="233"/>
      <c r="C273" s="234"/>
      <c r="D273" s="235" t="s">
        <v>170</v>
      </c>
      <c r="E273" s="236" t="s">
        <v>1</v>
      </c>
      <c r="F273" s="237" t="s">
        <v>428</v>
      </c>
      <c r="G273" s="234"/>
      <c r="H273" s="238">
        <v>143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170</v>
      </c>
      <c r="AU273" s="244" t="s">
        <v>89</v>
      </c>
      <c r="AV273" s="13" t="s">
        <v>89</v>
      </c>
      <c r="AW273" s="13" t="s">
        <v>34</v>
      </c>
      <c r="AX273" s="13" t="s">
        <v>79</v>
      </c>
      <c r="AY273" s="244" t="s">
        <v>159</v>
      </c>
    </row>
    <row r="274" s="14" customFormat="1">
      <c r="A274" s="14"/>
      <c r="B274" s="245"/>
      <c r="C274" s="246"/>
      <c r="D274" s="235" t="s">
        <v>170</v>
      </c>
      <c r="E274" s="247" t="s">
        <v>1</v>
      </c>
      <c r="F274" s="248" t="s">
        <v>177</v>
      </c>
      <c r="G274" s="246"/>
      <c r="H274" s="249">
        <v>143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170</v>
      </c>
      <c r="AU274" s="255" t="s">
        <v>89</v>
      </c>
      <c r="AV274" s="14" t="s">
        <v>165</v>
      </c>
      <c r="AW274" s="14" t="s">
        <v>34</v>
      </c>
      <c r="AX274" s="14" t="s">
        <v>87</v>
      </c>
      <c r="AY274" s="255" t="s">
        <v>159</v>
      </c>
    </row>
    <row r="275" s="2" customFormat="1" ht="24.15" customHeight="1">
      <c r="A275" s="38"/>
      <c r="B275" s="39"/>
      <c r="C275" s="219" t="s">
        <v>429</v>
      </c>
      <c r="D275" s="219" t="s">
        <v>161</v>
      </c>
      <c r="E275" s="220" t="s">
        <v>430</v>
      </c>
      <c r="F275" s="221" t="s">
        <v>431</v>
      </c>
      <c r="G275" s="222" t="s">
        <v>164</v>
      </c>
      <c r="H275" s="223">
        <v>3295.4000000000001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44</v>
      </c>
      <c r="O275" s="91"/>
      <c r="P275" s="229">
        <f>O275*H275</f>
        <v>0</v>
      </c>
      <c r="Q275" s="229">
        <v>0.00046749999999999998</v>
      </c>
      <c r="R275" s="229">
        <f>Q275*H275</f>
        <v>1.5405994999999999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165</v>
      </c>
      <c r="AT275" s="231" t="s">
        <v>161</v>
      </c>
      <c r="AU275" s="231" t="s">
        <v>89</v>
      </c>
      <c r="AY275" s="17" t="s">
        <v>159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87</v>
      </c>
      <c r="BK275" s="232">
        <f>ROUND(I275*H275,2)</f>
        <v>0</v>
      </c>
      <c r="BL275" s="17" t="s">
        <v>165</v>
      </c>
      <c r="BM275" s="231" t="s">
        <v>432</v>
      </c>
    </row>
    <row r="276" s="13" customFormat="1">
      <c r="A276" s="13"/>
      <c r="B276" s="233"/>
      <c r="C276" s="234"/>
      <c r="D276" s="235" t="s">
        <v>170</v>
      </c>
      <c r="E276" s="236" t="s">
        <v>1</v>
      </c>
      <c r="F276" s="237" t="s">
        <v>433</v>
      </c>
      <c r="G276" s="234"/>
      <c r="H276" s="238">
        <v>630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170</v>
      </c>
      <c r="AU276" s="244" t="s">
        <v>89</v>
      </c>
      <c r="AV276" s="13" t="s">
        <v>89</v>
      </c>
      <c r="AW276" s="13" t="s">
        <v>34</v>
      </c>
      <c r="AX276" s="13" t="s">
        <v>79</v>
      </c>
      <c r="AY276" s="244" t="s">
        <v>159</v>
      </c>
    </row>
    <row r="277" s="13" customFormat="1">
      <c r="A277" s="13"/>
      <c r="B277" s="233"/>
      <c r="C277" s="234"/>
      <c r="D277" s="235" t="s">
        <v>170</v>
      </c>
      <c r="E277" s="236" t="s">
        <v>1</v>
      </c>
      <c r="F277" s="237" t="s">
        <v>434</v>
      </c>
      <c r="G277" s="234"/>
      <c r="H277" s="238">
        <v>280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170</v>
      </c>
      <c r="AU277" s="244" t="s">
        <v>89</v>
      </c>
      <c r="AV277" s="13" t="s">
        <v>89</v>
      </c>
      <c r="AW277" s="13" t="s">
        <v>34</v>
      </c>
      <c r="AX277" s="13" t="s">
        <v>79</v>
      </c>
      <c r="AY277" s="244" t="s">
        <v>159</v>
      </c>
    </row>
    <row r="278" s="13" customFormat="1">
      <c r="A278" s="13"/>
      <c r="B278" s="233"/>
      <c r="C278" s="234"/>
      <c r="D278" s="235" t="s">
        <v>170</v>
      </c>
      <c r="E278" s="236" t="s">
        <v>1</v>
      </c>
      <c r="F278" s="237" t="s">
        <v>435</v>
      </c>
      <c r="G278" s="234"/>
      <c r="H278" s="238">
        <v>1442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170</v>
      </c>
      <c r="AU278" s="244" t="s">
        <v>89</v>
      </c>
      <c r="AV278" s="13" t="s">
        <v>89</v>
      </c>
      <c r="AW278" s="13" t="s">
        <v>34</v>
      </c>
      <c r="AX278" s="13" t="s">
        <v>79</v>
      </c>
      <c r="AY278" s="244" t="s">
        <v>159</v>
      </c>
    </row>
    <row r="279" s="13" customFormat="1">
      <c r="A279" s="13"/>
      <c r="B279" s="233"/>
      <c r="C279" s="234"/>
      <c r="D279" s="235" t="s">
        <v>170</v>
      </c>
      <c r="E279" s="236" t="s">
        <v>1</v>
      </c>
      <c r="F279" s="237" t="s">
        <v>436</v>
      </c>
      <c r="G279" s="234"/>
      <c r="H279" s="238">
        <v>23.800000000000001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170</v>
      </c>
      <c r="AU279" s="244" t="s">
        <v>89</v>
      </c>
      <c r="AV279" s="13" t="s">
        <v>89</v>
      </c>
      <c r="AW279" s="13" t="s">
        <v>34</v>
      </c>
      <c r="AX279" s="13" t="s">
        <v>79</v>
      </c>
      <c r="AY279" s="244" t="s">
        <v>159</v>
      </c>
    </row>
    <row r="280" s="13" customFormat="1">
      <c r="A280" s="13"/>
      <c r="B280" s="233"/>
      <c r="C280" s="234"/>
      <c r="D280" s="235" t="s">
        <v>170</v>
      </c>
      <c r="E280" s="236" t="s">
        <v>1</v>
      </c>
      <c r="F280" s="237" t="s">
        <v>437</v>
      </c>
      <c r="G280" s="234"/>
      <c r="H280" s="238">
        <v>19.600000000000001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170</v>
      </c>
      <c r="AU280" s="244" t="s">
        <v>89</v>
      </c>
      <c r="AV280" s="13" t="s">
        <v>89</v>
      </c>
      <c r="AW280" s="13" t="s">
        <v>34</v>
      </c>
      <c r="AX280" s="13" t="s">
        <v>79</v>
      </c>
      <c r="AY280" s="244" t="s">
        <v>159</v>
      </c>
    </row>
    <row r="281" s="13" customFormat="1">
      <c r="A281" s="13"/>
      <c r="B281" s="233"/>
      <c r="C281" s="234"/>
      <c r="D281" s="235" t="s">
        <v>170</v>
      </c>
      <c r="E281" s="236" t="s">
        <v>1</v>
      </c>
      <c r="F281" s="237" t="s">
        <v>438</v>
      </c>
      <c r="G281" s="234"/>
      <c r="H281" s="238">
        <v>700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170</v>
      </c>
      <c r="AU281" s="244" t="s">
        <v>89</v>
      </c>
      <c r="AV281" s="13" t="s">
        <v>89</v>
      </c>
      <c r="AW281" s="13" t="s">
        <v>34</v>
      </c>
      <c r="AX281" s="13" t="s">
        <v>79</v>
      </c>
      <c r="AY281" s="244" t="s">
        <v>159</v>
      </c>
    </row>
    <row r="282" s="13" customFormat="1">
      <c r="A282" s="13"/>
      <c r="B282" s="233"/>
      <c r="C282" s="234"/>
      <c r="D282" s="235" t="s">
        <v>170</v>
      </c>
      <c r="E282" s="236" t="s">
        <v>1</v>
      </c>
      <c r="F282" s="237" t="s">
        <v>439</v>
      </c>
      <c r="G282" s="234"/>
      <c r="H282" s="238">
        <v>200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170</v>
      </c>
      <c r="AU282" s="244" t="s">
        <v>89</v>
      </c>
      <c r="AV282" s="13" t="s">
        <v>89</v>
      </c>
      <c r="AW282" s="13" t="s">
        <v>34</v>
      </c>
      <c r="AX282" s="13" t="s">
        <v>79</v>
      </c>
      <c r="AY282" s="244" t="s">
        <v>159</v>
      </c>
    </row>
    <row r="283" s="14" customFormat="1">
      <c r="A283" s="14"/>
      <c r="B283" s="245"/>
      <c r="C283" s="246"/>
      <c r="D283" s="235" t="s">
        <v>170</v>
      </c>
      <c r="E283" s="247" t="s">
        <v>1</v>
      </c>
      <c r="F283" s="248" t="s">
        <v>177</v>
      </c>
      <c r="G283" s="246"/>
      <c r="H283" s="249">
        <v>3295.4000000000001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170</v>
      </c>
      <c r="AU283" s="255" t="s">
        <v>89</v>
      </c>
      <c r="AV283" s="14" t="s">
        <v>165</v>
      </c>
      <c r="AW283" s="14" t="s">
        <v>34</v>
      </c>
      <c r="AX283" s="14" t="s">
        <v>87</v>
      </c>
      <c r="AY283" s="255" t="s">
        <v>159</v>
      </c>
    </row>
    <row r="284" s="2" customFormat="1" ht="16.5" customHeight="1">
      <c r="A284" s="38"/>
      <c r="B284" s="39"/>
      <c r="C284" s="219" t="s">
        <v>308</v>
      </c>
      <c r="D284" s="219" t="s">
        <v>161</v>
      </c>
      <c r="E284" s="220" t="s">
        <v>440</v>
      </c>
      <c r="F284" s="221" t="s">
        <v>441</v>
      </c>
      <c r="G284" s="222" t="s">
        <v>164</v>
      </c>
      <c r="H284" s="223">
        <v>675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44</v>
      </c>
      <c r="O284" s="91"/>
      <c r="P284" s="229">
        <f>O284*H284</f>
        <v>0</v>
      </c>
      <c r="Q284" s="229">
        <v>0.00047849999999999998</v>
      </c>
      <c r="R284" s="229">
        <f>Q284*H284</f>
        <v>0.32298749999999998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165</v>
      </c>
      <c r="AT284" s="231" t="s">
        <v>161</v>
      </c>
      <c r="AU284" s="231" t="s">
        <v>89</v>
      </c>
      <c r="AY284" s="17" t="s">
        <v>159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87</v>
      </c>
      <c r="BK284" s="232">
        <f>ROUND(I284*H284,2)</f>
        <v>0</v>
      </c>
      <c r="BL284" s="17" t="s">
        <v>165</v>
      </c>
      <c r="BM284" s="231" t="s">
        <v>442</v>
      </c>
    </row>
    <row r="285" s="13" customFormat="1">
      <c r="A285" s="13"/>
      <c r="B285" s="233"/>
      <c r="C285" s="234"/>
      <c r="D285" s="235" t="s">
        <v>170</v>
      </c>
      <c r="E285" s="236" t="s">
        <v>1</v>
      </c>
      <c r="F285" s="237" t="s">
        <v>443</v>
      </c>
      <c r="G285" s="234"/>
      <c r="H285" s="238">
        <v>675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170</v>
      </c>
      <c r="AU285" s="244" t="s">
        <v>89</v>
      </c>
      <c r="AV285" s="13" t="s">
        <v>89</v>
      </c>
      <c r="AW285" s="13" t="s">
        <v>34</v>
      </c>
      <c r="AX285" s="13" t="s">
        <v>79</v>
      </c>
      <c r="AY285" s="244" t="s">
        <v>159</v>
      </c>
    </row>
    <row r="286" s="14" customFormat="1">
      <c r="A286" s="14"/>
      <c r="B286" s="245"/>
      <c r="C286" s="246"/>
      <c r="D286" s="235" t="s">
        <v>170</v>
      </c>
      <c r="E286" s="247" t="s">
        <v>1</v>
      </c>
      <c r="F286" s="248" t="s">
        <v>177</v>
      </c>
      <c r="G286" s="246"/>
      <c r="H286" s="249">
        <v>675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170</v>
      </c>
      <c r="AU286" s="255" t="s">
        <v>89</v>
      </c>
      <c r="AV286" s="14" t="s">
        <v>165</v>
      </c>
      <c r="AW286" s="14" t="s">
        <v>34</v>
      </c>
      <c r="AX286" s="14" t="s">
        <v>87</v>
      </c>
      <c r="AY286" s="255" t="s">
        <v>159</v>
      </c>
    </row>
    <row r="287" s="2" customFormat="1" ht="16.5" customHeight="1">
      <c r="A287" s="38"/>
      <c r="B287" s="39"/>
      <c r="C287" s="219" t="s">
        <v>444</v>
      </c>
      <c r="D287" s="219" t="s">
        <v>161</v>
      </c>
      <c r="E287" s="220" t="s">
        <v>445</v>
      </c>
      <c r="F287" s="221" t="s">
        <v>446</v>
      </c>
      <c r="G287" s="222" t="s">
        <v>251</v>
      </c>
      <c r="H287" s="223">
        <v>30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44</v>
      </c>
      <c r="O287" s="91"/>
      <c r="P287" s="229">
        <f>O287*H287</f>
        <v>0</v>
      </c>
      <c r="Q287" s="229">
        <v>0.00010692</v>
      </c>
      <c r="R287" s="229">
        <f>Q287*H287</f>
        <v>0.0032076000000000001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165</v>
      </c>
      <c r="AT287" s="231" t="s">
        <v>161</v>
      </c>
      <c r="AU287" s="231" t="s">
        <v>89</v>
      </c>
      <c r="AY287" s="17" t="s">
        <v>159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87</v>
      </c>
      <c r="BK287" s="232">
        <f>ROUND(I287*H287,2)</f>
        <v>0</v>
      </c>
      <c r="BL287" s="17" t="s">
        <v>165</v>
      </c>
      <c r="BM287" s="231" t="s">
        <v>447</v>
      </c>
    </row>
    <row r="288" s="2" customFormat="1" ht="24.15" customHeight="1">
      <c r="A288" s="38"/>
      <c r="B288" s="39"/>
      <c r="C288" s="219" t="s">
        <v>311</v>
      </c>
      <c r="D288" s="219" t="s">
        <v>161</v>
      </c>
      <c r="E288" s="220" t="s">
        <v>448</v>
      </c>
      <c r="F288" s="221" t="s">
        <v>449</v>
      </c>
      <c r="G288" s="222" t="s">
        <v>350</v>
      </c>
      <c r="H288" s="223">
        <v>2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44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0.0040000000000000001</v>
      </c>
      <c r="T288" s="230">
        <f>S288*H288</f>
        <v>0.0080000000000000002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165</v>
      </c>
      <c r="AT288" s="231" t="s">
        <v>161</v>
      </c>
      <c r="AU288" s="231" t="s">
        <v>89</v>
      </c>
      <c r="AY288" s="17" t="s">
        <v>159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87</v>
      </c>
      <c r="BK288" s="232">
        <f>ROUND(I288*H288,2)</f>
        <v>0</v>
      </c>
      <c r="BL288" s="17" t="s">
        <v>165</v>
      </c>
      <c r="BM288" s="231" t="s">
        <v>450</v>
      </c>
    </row>
    <row r="289" s="2" customFormat="1" ht="33" customHeight="1">
      <c r="A289" s="38"/>
      <c r="B289" s="39"/>
      <c r="C289" s="219" t="s">
        <v>451</v>
      </c>
      <c r="D289" s="219" t="s">
        <v>161</v>
      </c>
      <c r="E289" s="220" t="s">
        <v>452</v>
      </c>
      <c r="F289" s="221" t="s">
        <v>453</v>
      </c>
      <c r="G289" s="222" t="s">
        <v>350</v>
      </c>
      <c r="H289" s="223">
        <v>3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44</v>
      </c>
      <c r="O289" s="91"/>
      <c r="P289" s="229">
        <f>O289*H289</f>
        <v>0</v>
      </c>
      <c r="Q289" s="229">
        <v>0.0021875000000000002</v>
      </c>
      <c r="R289" s="229">
        <f>Q289*H289</f>
        <v>0.0065625000000000006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165</v>
      </c>
      <c r="AT289" s="231" t="s">
        <v>161</v>
      </c>
      <c r="AU289" s="231" t="s">
        <v>89</v>
      </c>
      <c r="AY289" s="17" t="s">
        <v>159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87</v>
      </c>
      <c r="BK289" s="232">
        <f>ROUND(I289*H289,2)</f>
        <v>0</v>
      </c>
      <c r="BL289" s="17" t="s">
        <v>165</v>
      </c>
      <c r="BM289" s="231" t="s">
        <v>454</v>
      </c>
    </row>
    <row r="290" s="2" customFormat="1" ht="16.5" customHeight="1">
      <c r="A290" s="38"/>
      <c r="B290" s="39"/>
      <c r="C290" s="219" t="s">
        <v>455</v>
      </c>
      <c r="D290" s="219" t="s">
        <v>161</v>
      </c>
      <c r="E290" s="220" t="s">
        <v>456</v>
      </c>
      <c r="F290" s="221" t="s">
        <v>457</v>
      </c>
      <c r="G290" s="222" t="s">
        <v>458</v>
      </c>
      <c r="H290" s="223">
        <v>1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44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165</v>
      </c>
      <c r="AT290" s="231" t="s">
        <v>161</v>
      </c>
      <c r="AU290" s="231" t="s">
        <v>89</v>
      </c>
      <c r="AY290" s="17" t="s">
        <v>159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87</v>
      </c>
      <c r="BK290" s="232">
        <f>ROUND(I290*H290,2)</f>
        <v>0</v>
      </c>
      <c r="BL290" s="17" t="s">
        <v>165</v>
      </c>
      <c r="BM290" s="231" t="s">
        <v>459</v>
      </c>
    </row>
    <row r="291" s="12" customFormat="1" ht="22.8" customHeight="1">
      <c r="A291" s="12"/>
      <c r="B291" s="203"/>
      <c r="C291" s="204"/>
      <c r="D291" s="205" t="s">
        <v>78</v>
      </c>
      <c r="E291" s="217" t="s">
        <v>460</v>
      </c>
      <c r="F291" s="217" t="s">
        <v>461</v>
      </c>
      <c r="G291" s="204"/>
      <c r="H291" s="204"/>
      <c r="I291" s="207"/>
      <c r="J291" s="218">
        <f>BK291</f>
        <v>0</v>
      </c>
      <c r="K291" s="204"/>
      <c r="L291" s="209"/>
      <c r="M291" s="210"/>
      <c r="N291" s="211"/>
      <c r="O291" s="211"/>
      <c r="P291" s="212">
        <f>SUM(P292:P301)</f>
        <v>0</v>
      </c>
      <c r="Q291" s="211"/>
      <c r="R291" s="212">
        <f>SUM(R292:R301)</f>
        <v>0</v>
      </c>
      <c r="S291" s="211"/>
      <c r="T291" s="213">
        <f>SUM(T292:T301)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4" t="s">
        <v>87</v>
      </c>
      <c r="AT291" s="215" t="s">
        <v>78</v>
      </c>
      <c r="AU291" s="215" t="s">
        <v>87</v>
      </c>
      <c r="AY291" s="214" t="s">
        <v>159</v>
      </c>
      <c r="BK291" s="216">
        <f>SUM(BK292:BK301)</f>
        <v>0</v>
      </c>
    </row>
    <row r="292" s="2" customFormat="1" ht="24.15" customHeight="1">
      <c r="A292" s="38"/>
      <c r="B292" s="39"/>
      <c r="C292" s="219" t="s">
        <v>462</v>
      </c>
      <c r="D292" s="219" t="s">
        <v>161</v>
      </c>
      <c r="E292" s="220" t="s">
        <v>463</v>
      </c>
      <c r="F292" s="221" t="s">
        <v>464</v>
      </c>
      <c r="G292" s="222" t="s">
        <v>212</v>
      </c>
      <c r="H292" s="223">
        <v>2.2999999999999998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44</v>
      </c>
      <c r="O292" s="91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165</v>
      </c>
      <c r="AT292" s="231" t="s">
        <v>161</v>
      </c>
      <c r="AU292" s="231" t="s">
        <v>89</v>
      </c>
      <c r="AY292" s="17" t="s">
        <v>159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87</v>
      </c>
      <c r="BK292" s="232">
        <f>ROUND(I292*H292,2)</f>
        <v>0</v>
      </c>
      <c r="BL292" s="17" t="s">
        <v>165</v>
      </c>
      <c r="BM292" s="231" t="s">
        <v>465</v>
      </c>
    </row>
    <row r="293" s="13" customFormat="1">
      <c r="A293" s="13"/>
      <c r="B293" s="233"/>
      <c r="C293" s="234"/>
      <c r="D293" s="235" t="s">
        <v>170</v>
      </c>
      <c r="E293" s="236" t="s">
        <v>1</v>
      </c>
      <c r="F293" s="237" t="s">
        <v>466</v>
      </c>
      <c r="G293" s="234"/>
      <c r="H293" s="238">
        <v>2.2999999999999998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170</v>
      </c>
      <c r="AU293" s="244" t="s">
        <v>89</v>
      </c>
      <c r="AV293" s="13" t="s">
        <v>89</v>
      </c>
      <c r="AW293" s="13" t="s">
        <v>34</v>
      </c>
      <c r="AX293" s="13" t="s">
        <v>87</v>
      </c>
      <c r="AY293" s="244" t="s">
        <v>159</v>
      </c>
    </row>
    <row r="294" s="2" customFormat="1" ht="24.15" customHeight="1">
      <c r="A294" s="38"/>
      <c r="B294" s="39"/>
      <c r="C294" s="219" t="s">
        <v>323</v>
      </c>
      <c r="D294" s="219" t="s">
        <v>161</v>
      </c>
      <c r="E294" s="220" t="s">
        <v>467</v>
      </c>
      <c r="F294" s="221" t="s">
        <v>468</v>
      </c>
      <c r="G294" s="222" t="s">
        <v>212</v>
      </c>
      <c r="H294" s="223">
        <v>50.600000000000001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44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165</v>
      </c>
      <c r="AT294" s="231" t="s">
        <v>161</v>
      </c>
      <c r="AU294" s="231" t="s">
        <v>89</v>
      </c>
      <c r="AY294" s="17" t="s">
        <v>159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87</v>
      </c>
      <c r="BK294" s="232">
        <f>ROUND(I294*H294,2)</f>
        <v>0</v>
      </c>
      <c r="BL294" s="17" t="s">
        <v>165</v>
      </c>
      <c r="BM294" s="231" t="s">
        <v>469</v>
      </c>
    </row>
    <row r="295" s="13" customFormat="1">
      <c r="A295" s="13"/>
      <c r="B295" s="233"/>
      <c r="C295" s="234"/>
      <c r="D295" s="235" t="s">
        <v>170</v>
      </c>
      <c r="E295" s="236" t="s">
        <v>1</v>
      </c>
      <c r="F295" s="237" t="s">
        <v>470</v>
      </c>
      <c r="G295" s="234"/>
      <c r="H295" s="238">
        <v>50.600000000000001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170</v>
      </c>
      <c r="AU295" s="244" t="s">
        <v>89</v>
      </c>
      <c r="AV295" s="13" t="s">
        <v>89</v>
      </c>
      <c r="AW295" s="13" t="s">
        <v>34</v>
      </c>
      <c r="AX295" s="13" t="s">
        <v>79</v>
      </c>
      <c r="AY295" s="244" t="s">
        <v>159</v>
      </c>
    </row>
    <row r="296" s="14" customFormat="1">
      <c r="A296" s="14"/>
      <c r="B296" s="245"/>
      <c r="C296" s="246"/>
      <c r="D296" s="235" t="s">
        <v>170</v>
      </c>
      <c r="E296" s="247" t="s">
        <v>1</v>
      </c>
      <c r="F296" s="248" t="s">
        <v>177</v>
      </c>
      <c r="G296" s="246"/>
      <c r="H296" s="249">
        <v>50.600000000000001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170</v>
      </c>
      <c r="AU296" s="255" t="s">
        <v>89</v>
      </c>
      <c r="AV296" s="14" t="s">
        <v>165</v>
      </c>
      <c r="AW296" s="14" t="s">
        <v>34</v>
      </c>
      <c r="AX296" s="14" t="s">
        <v>87</v>
      </c>
      <c r="AY296" s="255" t="s">
        <v>159</v>
      </c>
    </row>
    <row r="297" s="2" customFormat="1" ht="44.25" customHeight="1">
      <c r="A297" s="38"/>
      <c r="B297" s="39"/>
      <c r="C297" s="219" t="s">
        <v>471</v>
      </c>
      <c r="D297" s="219" t="s">
        <v>161</v>
      </c>
      <c r="E297" s="220" t="s">
        <v>472</v>
      </c>
      <c r="F297" s="221" t="s">
        <v>473</v>
      </c>
      <c r="G297" s="222" t="s">
        <v>212</v>
      </c>
      <c r="H297" s="223">
        <v>5563.0100000000002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44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165</v>
      </c>
      <c r="AT297" s="231" t="s">
        <v>161</v>
      </c>
      <c r="AU297" s="231" t="s">
        <v>89</v>
      </c>
      <c r="AY297" s="17" t="s">
        <v>159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87</v>
      </c>
      <c r="BK297" s="232">
        <f>ROUND(I297*H297,2)</f>
        <v>0</v>
      </c>
      <c r="BL297" s="17" t="s">
        <v>165</v>
      </c>
      <c r="BM297" s="231" t="s">
        <v>474</v>
      </c>
    </row>
    <row r="298" s="13" customFormat="1">
      <c r="A298" s="13"/>
      <c r="B298" s="233"/>
      <c r="C298" s="234"/>
      <c r="D298" s="235" t="s">
        <v>170</v>
      </c>
      <c r="E298" s="236" t="s">
        <v>1</v>
      </c>
      <c r="F298" s="237" t="s">
        <v>475</v>
      </c>
      <c r="G298" s="234"/>
      <c r="H298" s="238">
        <v>5563.0100000000002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170</v>
      </c>
      <c r="AU298" s="244" t="s">
        <v>89</v>
      </c>
      <c r="AV298" s="13" t="s">
        <v>89</v>
      </c>
      <c r="AW298" s="13" t="s">
        <v>34</v>
      </c>
      <c r="AX298" s="13" t="s">
        <v>79</v>
      </c>
      <c r="AY298" s="244" t="s">
        <v>159</v>
      </c>
    </row>
    <row r="299" s="14" customFormat="1">
      <c r="A299" s="14"/>
      <c r="B299" s="245"/>
      <c r="C299" s="246"/>
      <c r="D299" s="235" t="s">
        <v>170</v>
      </c>
      <c r="E299" s="247" t="s">
        <v>1</v>
      </c>
      <c r="F299" s="248" t="s">
        <v>177</v>
      </c>
      <c r="G299" s="246"/>
      <c r="H299" s="249">
        <v>5563.0100000000002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170</v>
      </c>
      <c r="AU299" s="255" t="s">
        <v>89</v>
      </c>
      <c r="AV299" s="14" t="s">
        <v>165</v>
      </c>
      <c r="AW299" s="14" t="s">
        <v>34</v>
      </c>
      <c r="AX299" s="14" t="s">
        <v>87</v>
      </c>
      <c r="AY299" s="255" t="s">
        <v>159</v>
      </c>
    </row>
    <row r="300" s="2" customFormat="1" ht="44.25" customHeight="1">
      <c r="A300" s="38"/>
      <c r="B300" s="39"/>
      <c r="C300" s="219" t="s">
        <v>476</v>
      </c>
      <c r="D300" s="219" t="s">
        <v>161</v>
      </c>
      <c r="E300" s="220" t="s">
        <v>477</v>
      </c>
      <c r="F300" s="221" t="s">
        <v>478</v>
      </c>
      <c r="G300" s="222" t="s">
        <v>212</v>
      </c>
      <c r="H300" s="223">
        <v>2.2999999999999998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44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165</v>
      </c>
      <c r="AT300" s="231" t="s">
        <v>161</v>
      </c>
      <c r="AU300" s="231" t="s">
        <v>89</v>
      </c>
      <c r="AY300" s="17" t="s">
        <v>159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87</v>
      </c>
      <c r="BK300" s="232">
        <f>ROUND(I300*H300,2)</f>
        <v>0</v>
      </c>
      <c r="BL300" s="17" t="s">
        <v>165</v>
      </c>
      <c r="BM300" s="231" t="s">
        <v>479</v>
      </c>
    </row>
    <row r="301" s="13" customFormat="1">
      <c r="A301" s="13"/>
      <c r="B301" s="233"/>
      <c r="C301" s="234"/>
      <c r="D301" s="235" t="s">
        <v>170</v>
      </c>
      <c r="E301" s="236" t="s">
        <v>1</v>
      </c>
      <c r="F301" s="237" t="s">
        <v>466</v>
      </c>
      <c r="G301" s="234"/>
      <c r="H301" s="238">
        <v>2.2999999999999998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170</v>
      </c>
      <c r="AU301" s="244" t="s">
        <v>89</v>
      </c>
      <c r="AV301" s="13" t="s">
        <v>89</v>
      </c>
      <c r="AW301" s="13" t="s">
        <v>34</v>
      </c>
      <c r="AX301" s="13" t="s">
        <v>87</v>
      </c>
      <c r="AY301" s="244" t="s">
        <v>159</v>
      </c>
    </row>
    <row r="302" s="12" customFormat="1" ht="22.8" customHeight="1">
      <c r="A302" s="12"/>
      <c r="B302" s="203"/>
      <c r="C302" s="204"/>
      <c r="D302" s="205" t="s">
        <v>78</v>
      </c>
      <c r="E302" s="217" t="s">
        <v>480</v>
      </c>
      <c r="F302" s="217" t="s">
        <v>481</v>
      </c>
      <c r="G302" s="204"/>
      <c r="H302" s="204"/>
      <c r="I302" s="207"/>
      <c r="J302" s="218">
        <f>BK302</f>
        <v>0</v>
      </c>
      <c r="K302" s="204"/>
      <c r="L302" s="209"/>
      <c r="M302" s="210"/>
      <c r="N302" s="211"/>
      <c r="O302" s="211"/>
      <c r="P302" s="212">
        <f>P303</f>
        <v>0</v>
      </c>
      <c r="Q302" s="211"/>
      <c r="R302" s="212">
        <f>R303</f>
        <v>0</v>
      </c>
      <c r="S302" s="211"/>
      <c r="T302" s="213">
        <f>T303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4" t="s">
        <v>87</v>
      </c>
      <c r="AT302" s="215" t="s">
        <v>78</v>
      </c>
      <c r="AU302" s="215" t="s">
        <v>87</v>
      </c>
      <c r="AY302" s="214" t="s">
        <v>159</v>
      </c>
      <c r="BK302" s="216">
        <f>BK303</f>
        <v>0</v>
      </c>
    </row>
    <row r="303" s="2" customFormat="1" ht="24.15" customHeight="1">
      <c r="A303" s="38"/>
      <c r="B303" s="39"/>
      <c r="C303" s="219" t="s">
        <v>482</v>
      </c>
      <c r="D303" s="219" t="s">
        <v>161</v>
      </c>
      <c r="E303" s="220" t="s">
        <v>483</v>
      </c>
      <c r="F303" s="221" t="s">
        <v>484</v>
      </c>
      <c r="G303" s="222" t="s">
        <v>212</v>
      </c>
      <c r="H303" s="223">
        <v>1033.6600000000001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44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165</v>
      </c>
      <c r="AT303" s="231" t="s">
        <v>161</v>
      </c>
      <c r="AU303" s="231" t="s">
        <v>89</v>
      </c>
      <c r="AY303" s="17" t="s">
        <v>159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87</v>
      </c>
      <c r="BK303" s="232">
        <f>ROUND(I303*H303,2)</f>
        <v>0</v>
      </c>
      <c r="BL303" s="17" t="s">
        <v>165</v>
      </c>
      <c r="BM303" s="231" t="s">
        <v>485</v>
      </c>
    </row>
    <row r="304" s="12" customFormat="1" ht="25.92" customHeight="1">
      <c r="A304" s="12"/>
      <c r="B304" s="203"/>
      <c r="C304" s="204"/>
      <c r="D304" s="205" t="s">
        <v>78</v>
      </c>
      <c r="E304" s="206" t="s">
        <v>486</v>
      </c>
      <c r="F304" s="206" t="s">
        <v>487</v>
      </c>
      <c r="G304" s="204"/>
      <c r="H304" s="204"/>
      <c r="I304" s="207"/>
      <c r="J304" s="208">
        <f>BK304</f>
        <v>0</v>
      </c>
      <c r="K304" s="204"/>
      <c r="L304" s="209"/>
      <c r="M304" s="210"/>
      <c r="N304" s="211"/>
      <c r="O304" s="211"/>
      <c r="P304" s="212">
        <f>P305</f>
        <v>0</v>
      </c>
      <c r="Q304" s="211"/>
      <c r="R304" s="212">
        <f>R305</f>
        <v>0.10267999999999999</v>
      </c>
      <c r="S304" s="211"/>
      <c r="T304" s="213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4" t="s">
        <v>89</v>
      </c>
      <c r="AT304" s="215" t="s">
        <v>78</v>
      </c>
      <c r="AU304" s="215" t="s">
        <v>79</v>
      </c>
      <c r="AY304" s="214" t="s">
        <v>159</v>
      </c>
      <c r="BK304" s="216">
        <f>BK305</f>
        <v>0</v>
      </c>
    </row>
    <row r="305" s="12" customFormat="1" ht="22.8" customHeight="1">
      <c r="A305" s="12"/>
      <c r="B305" s="203"/>
      <c r="C305" s="204"/>
      <c r="D305" s="205" t="s">
        <v>78</v>
      </c>
      <c r="E305" s="217" t="s">
        <v>488</v>
      </c>
      <c r="F305" s="217" t="s">
        <v>489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SUM(P306:P314)</f>
        <v>0</v>
      </c>
      <c r="Q305" s="211"/>
      <c r="R305" s="212">
        <f>SUM(R306:R314)</f>
        <v>0.10267999999999999</v>
      </c>
      <c r="S305" s="211"/>
      <c r="T305" s="213">
        <f>SUM(T306:T314)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89</v>
      </c>
      <c r="AT305" s="215" t="s">
        <v>78</v>
      </c>
      <c r="AU305" s="215" t="s">
        <v>87</v>
      </c>
      <c r="AY305" s="214" t="s">
        <v>159</v>
      </c>
      <c r="BK305" s="216">
        <f>SUM(BK306:BK314)</f>
        <v>0</v>
      </c>
    </row>
    <row r="306" s="2" customFormat="1" ht="24.15" customHeight="1">
      <c r="A306" s="38"/>
      <c r="B306" s="39"/>
      <c r="C306" s="219" t="s">
        <v>334</v>
      </c>
      <c r="D306" s="219" t="s">
        <v>161</v>
      </c>
      <c r="E306" s="220" t="s">
        <v>490</v>
      </c>
      <c r="F306" s="221" t="s">
        <v>491</v>
      </c>
      <c r="G306" s="222" t="s">
        <v>164</v>
      </c>
      <c r="H306" s="223">
        <v>136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44</v>
      </c>
      <c r="O306" s="91"/>
      <c r="P306" s="229">
        <f>O306*H306</f>
        <v>0</v>
      </c>
      <c r="Q306" s="229">
        <v>4.0000000000000003E-05</v>
      </c>
      <c r="R306" s="229">
        <f>Q306*H306</f>
        <v>0.0054400000000000004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243</v>
      </c>
      <c r="AT306" s="231" t="s">
        <v>161</v>
      </c>
      <c r="AU306" s="231" t="s">
        <v>89</v>
      </c>
      <c r="AY306" s="17" t="s">
        <v>159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87</v>
      </c>
      <c r="BK306" s="232">
        <f>ROUND(I306*H306,2)</f>
        <v>0</v>
      </c>
      <c r="BL306" s="17" t="s">
        <v>243</v>
      </c>
      <c r="BM306" s="231" t="s">
        <v>492</v>
      </c>
    </row>
    <row r="307" s="13" customFormat="1">
      <c r="A307" s="13"/>
      <c r="B307" s="233"/>
      <c r="C307" s="234"/>
      <c r="D307" s="235" t="s">
        <v>170</v>
      </c>
      <c r="E307" s="236" t="s">
        <v>1</v>
      </c>
      <c r="F307" s="237" t="s">
        <v>493</v>
      </c>
      <c r="G307" s="234"/>
      <c r="H307" s="238">
        <v>116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170</v>
      </c>
      <c r="AU307" s="244" t="s">
        <v>89</v>
      </c>
      <c r="AV307" s="13" t="s">
        <v>89</v>
      </c>
      <c r="AW307" s="13" t="s">
        <v>34</v>
      </c>
      <c r="AX307" s="13" t="s">
        <v>79</v>
      </c>
      <c r="AY307" s="244" t="s">
        <v>159</v>
      </c>
    </row>
    <row r="308" s="13" customFormat="1">
      <c r="A308" s="13"/>
      <c r="B308" s="233"/>
      <c r="C308" s="234"/>
      <c r="D308" s="235" t="s">
        <v>170</v>
      </c>
      <c r="E308" s="236" t="s">
        <v>1</v>
      </c>
      <c r="F308" s="237" t="s">
        <v>494</v>
      </c>
      <c r="G308" s="234"/>
      <c r="H308" s="238">
        <v>20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170</v>
      </c>
      <c r="AU308" s="244" t="s">
        <v>89</v>
      </c>
      <c r="AV308" s="13" t="s">
        <v>89</v>
      </c>
      <c r="AW308" s="13" t="s">
        <v>34</v>
      </c>
      <c r="AX308" s="13" t="s">
        <v>79</v>
      </c>
      <c r="AY308" s="244" t="s">
        <v>159</v>
      </c>
    </row>
    <row r="309" s="14" customFormat="1">
      <c r="A309" s="14"/>
      <c r="B309" s="245"/>
      <c r="C309" s="246"/>
      <c r="D309" s="235" t="s">
        <v>170</v>
      </c>
      <c r="E309" s="247" t="s">
        <v>1</v>
      </c>
      <c r="F309" s="248" t="s">
        <v>177</v>
      </c>
      <c r="G309" s="246"/>
      <c r="H309" s="249">
        <v>136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170</v>
      </c>
      <c r="AU309" s="255" t="s">
        <v>89</v>
      </c>
      <c r="AV309" s="14" t="s">
        <v>165</v>
      </c>
      <c r="AW309" s="14" t="s">
        <v>34</v>
      </c>
      <c r="AX309" s="14" t="s">
        <v>87</v>
      </c>
      <c r="AY309" s="255" t="s">
        <v>159</v>
      </c>
    </row>
    <row r="310" s="2" customFormat="1" ht="16.5" customHeight="1">
      <c r="A310" s="38"/>
      <c r="B310" s="39"/>
      <c r="C310" s="256" t="s">
        <v>495</v>
      </c>
      <c r="D310" s="256" t="s">
        <v>209</v>
      </c>
      <c r="E310" s="257" t="s">
        <v>496</v>
      </c>
      <c r="F310" s="258" t="s">
        <v>497</v>
      </c>
      <c r="G310" s="259" t="s">
        <v>164</v>
      </c>
      <c r="H310" s="260">
        <v>149.59999999999999</v>
      </c>
      <c r="I310" s="261"/>
      <c r="J310" s="262">
        <f>ROUND(I310*H310,2)</f>
        <v>0</v>
      </c>
      <c r="K310" s="263"/>
      <c r="L310" s="264"/>
      <c r="M310" s="265" t="s">
        <v>1</v>
      </c>
      <c r="N310" s="266" t="s">
        <v>44</v>
      </c>
      <c r="O310" s="91"/>
      <c r="P310" s="229">
        <f>O310*H310</f>
        <v>0</v>
      </c>
      <c r="Q310" s="229">
        <v>0.00064999999999999997</v>
      </c>
      <c r="R310" s="229">
        <f>Q310*H310</f>
        <v>0.097239999999999993</v>
      </c>
      <c r="S310" s="229">
        <v>0</v>
      </c>
      <c r="T310" s="23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202</v>
      </c>
      <c r="AT310" s="231" t="s">
        <v>209</v>
      </c>
      <c r="AU310" s="231" t="s">
        <v>89</v>
      </c>
      <c r="AY310" s="17" t="s">
        <v>159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7" t="s">
        <v>87</v>
      </c>
      <c r="BK310" s="232">
        <f>ROUND(I310*H310,2)</f>
        <v>0</v>
      </c>
      <c r="BL310" s="17" t="s">
        <v>165</v>
      </c>
      <c r="BM310" s="231" t="s">
        <v>498</v>
      </c>
    </row>
    <row r="311" s="13" customFormat="1">
      <c r="A311" s="13"/>
      <c r="B311" s="233"/>
      <c r="C311" s="234"/>
      <c r="D311" s="235" t="s">
        <v>170</v>
      </c>
      <c r="E311" s="236" t="s">
        <v>1</v>
      </c>
      <c r="F311" s="237" t="s">
        <v>493</v>
      </c>
      <c r="G311" s="234"/>
      <c r="H311" s="238">
        <v>116</v>
      </c>
      <c r="I311" s="239"/>
      <c r="J311" s="234"/>
      <c r="K311" s="234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170</v>
      </c>
      <c r="AU311" s="244" t="s">
        <v>89</v>
      </c>
      <c r="AV311" s="13" t="s">
        <v>89</v>
      </c>
      <c r="AW311" s="13" t="s">
        <v>34</v>
      </c>
      <c r="AX311" s="13" t="s">
        <v>79</v>
      </c>
      <c r="AY311" s="244" t="s">
        <v>159</v>
      </c>
    </row>
    <row r="312" s="13" customFormat="1">
      <c r="A312" s="13"/>
      <c r="B312" s="233"/>
      <c r="C312" s="234"/>
      <c r="D312" s="235" t="s">
        <v>170</v>
      </c>
      <c r="E312" s="236" t="s">
        <v>1</v>
      </c>
      <c r="F312" s="237" t="s">
        <v>494</v>
      </c>
      <c r="G312" s="234"/>
      <c r="H312" s="238">
        <v>20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170</v>
      </c>
      <c r="AU312" s="244" t="s">
        <v>89</v>
      </c>
      <c r="AV312" s="13" t="s">
        <v>89</v>
      </c>
      <c r="AW312" s="13" t="s">
        <v>34</v>
      </c>
      <c r="AX312" s="13" t="s">
        <v>79</v>
      </c>
      <c r="AY312" s="244" t="s">
        <v>159</v>
      </c>
    </row>
    <row r="313" s="14" customFormat="1">
      <c r="A313" s="14"/>
      <c r="B313" s="245"/>
      <c r="C313" s="246"/>
      <c r="D313" s="235" t="s">
        <v>170</v>
      </c>
      <c r="E313" s="247" t="s">
        <v>1</v>
      </c>
      <c r="F313" s="248" t="s">
        <v>177</v>
      </c>
      <c r="G313" s="246"/>
      <c r="H313" s="249">
        <v>136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170</v>
      </c>
      <c r="AU313" s="255" t="s">
        <v>89</v>
      </c>
      <c r="AV313" s="14" t="s">
        <v>165</v>
      </c>
      <c r="AW313" s="14" t="s">
        <v>34</v>
      </c>
      <c r="AX313" s="14" t="s">
        <v>87</v>
      </c>
      <c r="AY313" s="255" t="s">
        <v>159</v>
      </c>
    </row>
    <row r="314" s="13" customFormat="1">
      <c r="A314" s="13"/>
      <c r="B314" s="233"/>
      <c r="C314" s="234"/>
      <c r="D314" s="235" t="s">
        <v>170</v>
      </c>
      <c r="E314" s="234"/>
      <c r="F314" s="237" t="s">
        <v>499</v>
      </c>
      <c r="G314" s="234"/>
      <c r="H314" s="238">
        <v>149.59999999999999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170</v>
      </c>
      <c r="AU314" s="244" t="s">
        <v>89</v>
      </c>
      <c r="AV314" s="13" t="s">
        <v>89</v>
      </c>
      <c r="AW314" s="13" t="s">
        <v>4</v>
      </c>
      <c r="AX314" s="13" t="s">
        <v>87</v>
      </c>
      <c r="AY314" s="244" t="s">
        <v>159</v>
      </c>
    </row>
    <row r="315" s="12" customFormat="1" ht="25.92" customHeight="1">
      <c r="A315" s="12"/>
      <c r="B315" s="203"/>
      <c r="C315" s="204"/>
      <c r="D315" s="205" t="s">
        <v>78</v>
      </c>
      <c r="E315" s="206" t="s">
        <v>500</v>
      </c>
      <c r="F315" s="206" t="s">
        <v>501</v>
      </c>
      <c r="G315" s="204"/>
      <c r="H315" s="204"/>
      <c r="I315" s="207"/>
      <c r="J315" s="208">
        <f>BK315</f>
        <v>0</v>
      </c>
      <c r="K315" s="204"/>
      <c r="L315" s="209"/>
      <c r="M315" s="210"/>
      <c r="N315" s="211"/>
      <c r="O315" s="211"/>
      <c r="P315" s="212">
        <v>0</v>
      </c>
      <c r="Q315" s="211"/>
      <c r="R315" s="212">
        <v>0</v>
      </c>
      <c r="S315" s="211"/>
      <c r="T315" s="213"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187</v>
      </c>
      <c r="AT315" s="215" t="s">
        <v>78</v>
      </c>
      <c r="AU315" s="215" t="s">
        <v>79</v>
      </c>
      <c r="AY315" s="214" t="s">
        <v>159</v>
      </c>
      <c r="BK315" s="216">
        <v>0</v>
      </c>
    </row>
    <row r="316" s="12" customFormat="1" ht="25.92" customHeight="1">
      <c r="A316" s="12"/>
      <c r="B316" s="203"/>
      <c r="C316" s="204"/>
      <c r="D316" s="205" t="s">
        <v>78</v>
      </c>
      <c r="E316" s="206" t="s">
        <v>502</v>
      </c>
      <c r="F316" s="206" t="s">
        <v>503</v>
      </c>
      <c r="G316" s="204"/>
      <c r="H316" s="204"/>
      <c r="I316" s="207"/>
      <c r="J316" s="208">
        <f>BK316</f>
        <v>0</v>
      </c>
      <c r="K316" s="204"/>
      <c r="L316" s="209"/>
      <c r="M316" s="210"/>
      <c r="N316" s="211"/>
      <c r="O316" s="211"/>
      <c r="P316" s="212">
        <f>P317</f>
        <v>0</v>
      </c>
      <c r="Q316" s="211"/>
      <c r="R316" s="212">
        <f>R317</f>
        <v>0</v>
      </c>
      <c r="S316" s="211"/>
      <c r="T316" s="213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187</v>
      </c>
      <c r="AT316" s="215" t="s">
        <v>78</v>
      </c>
      <c r="AU316" s="215" t="s">
        <v>79</v>
      </c>
      <c r="AY316" s="214" t="s">
        <v>159</v>
      </c>
      <c r="BK316" s="216">
        <f>BK317</f>
        <v>0</v>
      </c>
    </row>
    <row r="317" s="2" customFormat="1" ht="16.5" customHeight="1">
      <c r="A317" s="38"/>
      <c r="B317" s="39"/>
      <c r="C317" s="219" t="s">
        <v>338</v>
      </c>
      <c r="D317" s="219" t="s">
        <v>161</v>
      </c>
      <c r="E317" s="220" t="s">
        <v>504</v>
      </c>
      <c r="F317" s="221" t="s">
        <v>505</v>
      </c>
      <c r="G317" s="222" t="s">
        <v>506</v>
      </c>
      <c r="H317" s="223">
        <v>5</v>
      </c>
      <c r="I317" s="224"/>
      <c r="J317" s="225">
        <f>ROUND(I317*H317,2)</f>
        <v>0</v>
      </c>
      <c r="K317" s="226"/>
      <c r="L317" s="44"/>
      <c r="M317" s="267" t="s">
        <v>1</v>
      </c>
      <c r="N317" s="268" t="s">
        <v>44</v>
      </c>
      <c r="O317" s="269"/>
      <c r="P317" s="270">
        <f>O317*H317</f>
        <v>0</v>
      </c>
      <c r="Q317" s="270">
        <v>0</v>
      </c>
      <c r="R317" s="270">
        <f>Q317*H317</f>
        <v>0</v>
      </c>
      <c r="S317" s="270">
        <v>0</v>
      </c>
      <c r="T317" s="271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507</v>
      </c>
      <c r="AT317" s="231" t="s">
        <v>161</v>
      </c>
      <c r="AU317" s="231" t="s">
        <v>87</v>
      </c>
      <c r="AY317" s="17" t="s">
        <v>159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87</v>
      </c>
      <c r="BK317" s="232">
        <f>ROUND(I317*H317,2)</f>
        <v>0</v>
      </c>
      <c r="BL317" s="17" t="s">
        <v>507</v>
      </c>
      <c r="BM317" s="231" t="s">
        <v>508</v>
      </c>
    </row>
    <row r="318" s="2" customFormat="1" ht="6.96" customHeight="1">
      <c r="A318" s="38"/>
      <c r="B318" s="66"/>
      <c r="C318" s="67"/>
      <c r="D318" s="67"/>
      <c r="E318" s="67"/>
      <c r="F318" s="67"/>
      <c r="G318" s="67"/>
      <c r="H318" s="67"/>
      <c r="I318" s="67"/>
      <c r="J318" s="67"/>
      <c r="K318" s="67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18IoDTZo20Jw685kXfioR/HRuzH5S8x9MaodJM7iJIA0WidJybgcyr4Pk0hOES0Z64K351Yzhw9VbqACGylm3g==" hashValue="rMpeCQpa9jWNtpM7VcTjyQUE8UZfHIVA0fOQETbOCn1ekdvHNKVEu8YRa9xz6M7YYWeh65vuty9erxP40A/eeg==" algorithmName="SHA-512" password="CC35"/>
  <autoFilter ref="C127:K31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ROUND((SUM(BE129:BE360)),  2)</f>
        <v>0</v>
      </c>
      <c r="G33" s="38"/>
      <c r="H33" s="38"/>
      <c r="I33" s="155">
        <v>0.20999999999999999</v>
      </c>
      <c r="J33" s="154">
        <f>ROUND(((SUM(BE129:BE360))*I33),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ROUND((SUM(BF129:BF360)),  2)</f>
        <v>0</v>
      </c>
      <c r="G34" s="38"/>
      <c r="H34" s="38"/>
      <c r="I34" s="155">
        <v>0.14999999999999999</v>
      </c>
      <c r="J34" s="154">
        <f>ROUND(((SUM(BF129:BF360))*I34),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ROUND((SUM(BG129:BG360)),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ROUND((SUM(BH129:BH360)),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ROUND((SUM(BI129:BI360)),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IO-02 - Opěrné zdi a schodiště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132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133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134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510</v>
      </c>
      <c r="E100" s="188"/>
      <c r="F100" s="188"/>
      <c r="G100" s="188"/>
      <c r="H100" s="188"/>
      <c r="I100" s="188"/>
      <c r="J100" s="189">
        <f>J164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511</v>
      </c>
      <c r="E101" s="188"/>
      <c r="F101" s="188"/>
      <c r="G101" s="188"/>
      <c r="H101" s="188"/>
      <c r="I101" s="188"/>
      <c r="J101" s="189">
        <f>J200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512</v>
      </c>
      <c r="E102" s="188"/>
      <c r="F102" s="188"/>
      <c r="G102" s="188"/>
      <c r="H102" s="188"/>
      <c r="I102" s="188"/>
      <c r="J102" s="189">
        <f>J237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137</v>
      </c>
      <c r="E103" s="188"/>
      <c r="F103" s="188"/>
      <c r="G103" s="188"/>
      <c r="H103" s="188"/>
      <c r="I103" s="188"/>
      <c r="J103" s="189">
        <f>J242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139</v>
      </c>
      <c r="E104" s="188"/>
      <c r="F104" s="188"/>
      <c r="G104" s="188"/>
      <c r="H104" s="188"/>
      <c r="I104" s="188"/>
      <c r="J104" s="189">
        <f>J256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140</v>
      </c>
      <c r="E105" s="182"/>
      <c r="F105" s="182"/>
      <c r="G105" s="182"/>
      <c r="H105" s="182"/>
      <c r="I105" s="182"/>
      <c r="J105" s="183">
        <f>J258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141</v>
      </c>
      <c r="E106" s="188"/>
      <c r="F106" s="188"/>
      <c r="G106" s="188"/>
      <c r="H106" s="188"/>
      <c r="I106" s="188"/>
      <c r="J106" s="189">
        <f>J259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513</v>
      </c>
      <c r="E107" s="188"/>
      <c r="F107" s="188"/>
      <c r="G107" s="188"/>
      <c r="H107" s="188"/>
      <c r="I107" s="188"/>
      <c r="J107" s="189">
        <f>J281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514</v>
      </c>
      <c r="E108" s="188"/>
      <c r="F108" s="188"/>
      <c r="G108" s="188"/>
      <c r="H108" s="188"/>
      <c r="I108" s="188"/>
      <c r="J108" s="189">
        <f>J301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515</v>
      </c>
      <c r="E109" s="188"/>
      <c r="F109" s="188"/>
      <c r="G109" s="188"/>
      <c r="H109" s="188"/>
      <c r="I109" s="188"/>
      <c r="J109" s="189">
        <f>J326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144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4" t="str">
        <f>E7</f>
        <v>ROZ 180037 - Revitalizace veřejných ploch města Luby - Lokalita B, U Pily - IV.etapa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124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IO-02 - Opěrné zdi a schodiště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16. 1. 2022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Město Luby</v>
      </c>
      <c r="G125" s="40"/>
      <c r="H125" s="40"/>
      <c r="I125" s="32" t="s">
        <v>31</v>
      </c>
      <c r="J125" s="36" t="str">
        <f>E21</f>
        <v>A69-architekti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29</v>
      </c>
      <c r="D126" s="40"/>
      <c r="E126" s="40"/>
      <c r="F126" s="27" t="str">
        <f>IF(E18="","",E18)</f>
        <v>Vyplň údaj</v>
      </c>
      <c r="G126" s="40"/>
      <c r="H126" s="40"/>
      <c r="I126" s="32" t="s">
        <v>35</v>
      </c>
      <c r="J126" s="36" t="str">
        <f>E24</f>
        <v>Ing.Pavel Šturc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145</v>
      </c>
      <c r="D128" s="194" t="s">
        <v>64</v>
      </c>
      <c r="E128" s="194" t="s">
        <v>60</v>
      </c>
      <c r="F128" s="194" t="s">
        <v>61</v>
      </c>
      <c r="G128" s="194" t="s">
        <v>146</v>
      </c>
      <c r="H128" s="194" t="s">
        <v>147</v>
      </c>
      <c r="I128" s="194" t="s">
        <v>148</v>
      </c>
      <c r="J128" s="195" t="s">
        <v>129</v>
      </c>
      <c r="K128" s="196" t="s">
        <v>149</v>
      </c>
      <c r="L128" s="197"/>
      <c r="M128" s="100" t="s">
        <v>1</v>
      </c>
      <c r="N128" s="101" t="s">
        <v>43</v>
      </c>
      <c r="O128" s="101" t="s">
        <v>150</v>
      </c>
      <c r="P128" s="101" t="s">
        <v>151</v>
      </c>
      <c r="Q128" s="101" t="s">
        <v>152</v>
      </c>
      <c r="R128" s="101" t="s">
        <v>153</v>
      </c>
      <c r="S128" s="101" t="s">
        <v>154</v>
      </c>
      <c r="T128" s="102" t="s">
        <v>155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156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P130+P258</f>
        <v>0</v>
      </c>
      <c r="Q129" s="104"/>
      <c r="R129" s="200">
        <f>R130+R258</f>
        <v>272.59363777999999</v>
      </c>
      <c r="S129" s="104"/>
      <c r="T129" s="201">
        <f>T130+T258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78</v>
      </c>
      <c r="AU129" s="17" t="s">
        <v>131</v>
      </c>
      <c r="BK129" s="202">
        <f>BK130+BK258</f>
        <v>0</v>
      </c>
    </row>
    <row r="130" s="12" customFormat="1" ht="25.92" customHeight="1">
      <c r="A130" s="12"/>
      <c r="B130" s="203"/>
      <c r="C130" s="204"/>
      <c r="D130" s="205" t="s">
        <v>78</v>
      </c>
      <c r="E130" s="206" t="s">
        <v>157</v>
      </c>
      <c r="F130" s="206" t="s">
        <v>158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P131+P148+P164+P200+P237+P242+P256</f>
        <v>0</v>
      </c>
      <c r="Q130" s="211"/>
      <c r="R130" s="212">
        <f>R131+R148+R164+R200+R237+R242+R256</f>
        <v>271.43569044999998</v>
      </c>
      <c r="S130" s="211"/>
      <c r="T130" s="213">
        <f>T131+T148+T164+T200+T237+T242+T256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87</v>
      </c>
      <c r="AT130" s="215" t="s">
        <v>78</v>
      </c>
      <c r="AU130" s="215" t="s">
        <v>79</v>
      </c>
      <c r="AY130" s="214" t="s">
        <v>159</v>
      </c>
      <c r="BK130" s="216">
        <f>BK131+BK148+BK164+BK200+BK237+BK242+BK256</f>
        <v>0</v>
      </c>
    </row>
    <row r="131" s="12" customFormat="1" ht="22.8" customHeight="1">
      <c r="A131" s="12"/>
      <c r="B131" s="203"/>
      <c r="C131" s="204"/>
      <c r="D131" s="205" t="s">
        <v>78</v>
      </c>
      <c r="E131" s="217" t="s">
        <v>87</v>
      </c>
      <c r="F131" s="217" t="s">
        <v>160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SUM(P132:P147)</f>
        <v>0</v>
      </c>
      <c r="Q131" s="211"/>
      <c r="R131" s="212">
        <f>SUM(R132:R147)</f>
        <v>0</v>
      </c>
      <c r="S131" s="211"/>
      <c r="T131" s="213">
        <f>SUM(T132:T147)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87</v>
      </c>
      <c r="AT131" s="215" t="s">
        <v>78</v>
      </c>
      <c r="AU131" s="215" t="s">
        <v>87</v>
      </c>
      <c r="AY131" s="214" t="s">
        <v>159</v>
      </c>
      <c r="BK131" s="216">
        <f>SUM(BK132:BK147)</f>
        <v>0</v>
      </c>
    </row>
    <row r="132" s="2" customFormat="1" ht="33" customHeight="1">
      <c r="A132" s="38"/>
      <c r="B132" s="39"/>
      <c r="C132" s="219" t="s">
        <v>87</v>
      </c>
      <c r="D132" s="219" t="s">
        <v>161</v>
      </c>
      <c r="E132" s="220" t="s">
        <v>516</v>
      </c>
      <c r="F132" s="221" t="s">
        <v>517</v>
      </c>
      <c r="G132" s="222" t="s">
        <v>168</v>
      </c>
      <c r="H132" s="223">
        <v>62.408999999999999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165</v>
      </c>
      <c r="AT132" s="231" t="s">
        <v>161</v>
      </c>
      <c r="AU132" s="231" t="s">
        <v>89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165</v>
      </c>
      <c r="BM132" s="231" t="s">
        <v>518</v>
      </c>
    </row>
    <row r="133" s="13" customFormat="1">
      <c r="A133" s="13"/>
      <c r="B133" s="233"/>
      <c r="C133" s="234"/>
      <c r="D133" s="235" t="s">
        <v>170</v>
      </c>
      <c r="E133" s="236" t="s">
        <v>1</v>
      </c>
      <c r="F133" s="237" t="s">
        <v>519</v>
      </c>
      <c r="G133" s="234"/>
      <c r="H133" s="238">
        <v>54.167999999999999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170</v>
      </c>
      <c r="AU133" s="244" t="s">
        <v>89</v>
      </c>
      <c r="AV133" s="13" t="s">
        <v>89</v>
      </c>
      <c r="AW133" s="13" t="s">
        <v>34</v>
      </c>
      <c r="AX133" s="13" t="s">
        <v>79</v>
      </c>
      <c r="AY133" s="244" t="s">
        <v>159</v>
      </c>
    </row>
    <row r="134" s="13" customFormat="1">
      <c r="A134" s="13"/>
      <c r="B134" s="233"/>
      <c r="C134" s="234"/>
      <c r="D134" s="235" t="s">
        <v>170</v>
      </c>
      <c r="E134" s="236" t="s">
        <v>1</v>
      </c>
      <c r="F134" s="237" t="s">
        <v>520</v>
      </c>
      <c r="G134" s="234"/>
      <c r="H134" s="238">
        <v>8.2409999999999997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170</v>
      </c>
      <c r="AU134" s="244" t="s">
        <v>89</v>
      </c>
      <c r="AV134" s="13" t="s">
        <v>89</v>
      </c>
      <c r="AW134" s="13" t="s">
        <v>34</v>
      </c>
      <c r="AX134" s="13" t="s">
        <v>79</v>
      </c>
      <c r="AY134" s="244" t="s">
        <v>159</v>
      </c>
    </row>
    <row r="135" s="14" customFormat="1">
      <c r="A135" s="14"/>
      <c r="B135" s="245"/>
      <c r="C135" s="246"/>
      <c r="D135" s="235" t="s">
        <v>170</v>
      </c>
      <c r="E135" s="247" t="s">
        <v>1</v>
      </c>
      <c r="F135" s="248" t="s">
        <v>177</v>
      </c>
      <c r="G135" s="246"/>
      <c r="H135" s="249">
        <v>62.408999999999999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170</v>
      </c>
      <c r="AU135" s="255" t="s">
        <v>89</v>
      </c>
      <c r="AV135" s="14" t="s">
        <v>165</v>
      </c>
      <c r="AW135" s="14" t="s">
        <v>34</v>
      </c>
      <c r="AX135" s="14" t="s">
        <v>87</v>
      </c>
      <c r="AY135" s="255" t="s">
        <v>159</v>
      </c>
    </row>
    <row r="136" s="2" customFormat="1" ht="37.8" customHeight="1">
      <c r="A136" s="38"/>
      <c r="B136" s="39"/>
      <c r="C136" s="219" t="s">
        <v>89</v>
      </c>
      <c r="D136" s="219" t="s">
        <v>161</v>
      </c>
      <c r="E136" s="220" t="s">
        <v>183</v>
      </c>
      <c r="F136" s="221" t="s">
        <v>184</v>
      </c>
      <c r="G136" s="222" t="s">
        <v>168</v>
      </c>
      <c r="H136" s="223">
        <v>62.408999999999999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165</v>
      </c>
      <c r="AT136" s="231" t="s">
        <v>161</v>
      </c>
      <c r="AU136" s="231" t="s">
        <v>89</v>
      </c>
      <c r="AY136" s="17" t="s">
        <v>159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165</v>
      </c>
      <c r="BM136" s="231" t="s">
        <v>521</v>
      </c>
    </row>
    <row r="137" s="13" customFormat="1">
      <c r="A137" s="13"/>
      <c r="B137" s="233"/>
      <c r="C137" s="234"/>
      <c r="D137" s="235" t="s">
        <v>170</v>
      </c>
      <c r="E137" s="236" t="s">
        <v>1</v>
      </c>
      <c r="F137" s="237" t="s">
        <v>522</v>
      </c>
      <c r="G137" s="234"/>
      <c r="H137" s="238">
        <v>62.408999999999999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170</v>
      </c>
      <c r="AU137" s="244" t="s">
        <v>89</v>
      </c>
      <c r="AV137" s="13" t="s">
        <v>89</v>
      </c>
      <c r="AW137" s="13" t="s">
        <v>34</v>
      </c>
      <c r="AX137" s="13" t="s">
        <v>79</v>
      </c>
      <c r="AY137" s="244" t="s">
        <v>159</v>
      </c>
    </row>
    <row r="138" s="14" customFormat="1">
      <c r="A138" s="14"/>
      <c r="B138" s="245"/>
      <c r="C138" s="246"/>
      <c r="D138" s="235" t="s">
        <v>170</v>
      </c>
      <c r="E138" s="247" t="s">
        <v>1</v>
      </c>
      <c r="F138" s="248" t="s">
        <v>177</v>
      </c>
      <c r="G138" s="246"/>
      <c r="H138" s="249">
        <v>62.408999999999999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170</v>
      </c>
      <c r="AU138" s="255" t="s">
        <v>89</v>
      </c>
      <c r="AV138" s="14" t="s">
        <v>165</v>
      </c>
      <c r="AW138" s="14" t="s">
        <v>34</v>
      </c>
      <c r="AX138" s="14" t="s">
        <v>87</v>
      </c>
      <c r="AY138" s="255" t="s">
        <v>159</v>
      </c>
    </row>
    <row r="139" s="2" customFormat="1" ht="37.8" customHeight="1">
      <c r="A139" s="38"/>
      <c r="B139" s="39"/>
      <c r="C139" s="219" t="s">
        <v>178</v>
      </c>
      <c r="D139" s="219" t="s">
        <v>161</v>
      </c>
      <c r="E139" s="220" t="s">
        <v>188</v>
      </c>
      <c r="F139" s="221" t="s">
        <v>189</v>
      </c>
      <c r="G139" s="222" t="s">
        <v>168</v>
      </c>
      <c r="H139" s="223">
        <v>748.90800000000002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165</v>
      </c>
      <c r="AT139" s="231" t="s">
        <v>161</v>
      </c>
      <c r="AU139" s="231" t="s">
        <v>89</v>
      </c>
      <c r="AY139" s="17" t="s">
        <v>159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165</v>
      </c>
      <c r="BM139" s="231" t="s">
        <v>523</v>
      </c>
    </row>
    <row r="140" s="13" customFormat="1">
      <c r="A140" s="13"/>
      <c r="B140" s="233"/>
      <c r="C140" s="234"/>
      <c r="D140" s="235" t="s">
        <v>170</v>
      </c>
      <c r="E140" s="236" t="s">
        <v>1</v>
      </c>
      <c r="F140" s="237" t="s">
        <v>524</v>
      </c>
      <c r="G140" s="234"/>
      <c r="H140" s="238">
        <v>748.90800000000002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170</v>
      </c>
      <c r="AU140" s="244" t="s">
        <v>89</v>
      </c>
      <c r="AV140" s="13" t="s">
        <v>89</v>
      </c>
      <c r="AW140" s="13" t="s">
        <v>34</v>
      </c>
      <c r="AX140" s="13" t="s">
        <v>79</v>
      </c>
      <c r="AY140" s="244" t="s">
        <v>159</v>
      </c>
    </row>
    <row r="141" s="14" customFormat="1">
      <c r="A141" s="14"/>
      <c r="B141" s="245"/>
      <c r="C141" s="246"/>
      <c r="D141" s="235" t="s">
        <v>170</v>
      </c>
      <c r="E141" s="247" t="s">
        <v>1</v>
      </c>
      <c r="F141" s="248" t="s">
        <v>177</v>
      </c>
      <c r="G141" s="246"/>
      <c r="H141" s="249">
        <v>748.90800000000002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170</v>
      </c>
      <c r="AU141" s="255" t="s">
        <v>89</v>
      </c>
      <c r="AV141" s="14" t="s">
        <v>165</v>
      </c>
      <c r="AW141" s="14" t="s">
        <v>34</v>
      </c>
      <c r="AX141" s="14" t="s">
        <v>87</v>
      </c>
      <c r="AY141" s="255" t="s">
        <v>159</v>
      </c>
    </row>
    <row r="142" s="2" customFormat="1" ht="24.15" customHeight="1">
      <c r="A142" s="38"/>
      <c r="B142" s="39"/>
      <c r="C142" s="219" t="s">
        <v>165</v>
      </c>
      <c r="D142" s="219" t="s">
        <v>161</v>
      </c>
      <c r="E142" s="220" t="s">
        <v>525</v>
      </c>
      <c r="F142" s="221" t="s">
        <v>526</v>
      </c>
      <c r="G142" s="222" t="s">
        <v>168</v>
      </c>
      <c r="H142" s="223">
        <v>62.408999999999999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165</v>
      </c>
      <c r="AT142" s="231" t="s">
        <v>161</v>
      </c>
      <c r="AU142" s="231" t="s">
        <v>89</v>
      </c>
      <c r="AY142" s="17" t="s">
        <v>159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165</v>
      </c>
      <c r="BM142" s="231" t="s">
        <v>527</v>
      </c>
    </row>
    <row r="143" s="13" customFormat="1">
      <c r="A143" s="13"/>
      <c r="B143" s="233"/>
      <c r="C143" s="234"/>
      <c r="D143" s="235" t="s">
        <v>170</v>
      </c>
      <c r="E143" s="236" t="s">
        <v>1</v>
      </c>
      <c r="F143" s="237" t="s">
        <v>522</v>
      </c>
      <c r="G143" s="234"/>
      <c r="H143" s="238">
        <v>62.408999999999999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170</v>
      </c>
      <c r="AU143" s="244" t="s">
        <v>89</v>
      </c>
      <c r="AV143" s="13" t="s">
        <v>89</v>
      </c>
      <c r="AW143" s="13" t="s">
        <v>34</v>
      </c>
      <c r="AX143" s="13" t="s">
        <v>79</v>
      </c>
      <c r="AY143" s="244" t="s">
        <v>159</v>
      </c>
    </row>
    <row r="144" s="14" customFormat="1">
      <c r="A144" s="14"/>
      <c r="B144" s="245"/>
      <c r="C144" s="246"/>
      <c r="D144" s="235" t="s">
        <v>170</v>
      </c>
      <c r="E144" s="247" t="s">
        <v>1</v>
      </c>
      <c r="F144" s="248" t="s">
        <v>177</v>
      </c>
      <c r="G144" s="246"/>
      <c r="H144" s="249">
        <v>62.408999999999999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170</v>
      </c>
      <c r="AU144" s="255" t="s">
        <v>89</v>
      </c>
      <c r="AV144" s="14" t="s">
        <v>165</v>
      </c>
      <c r="AW144" s="14" t="s">
        <v>34</v>
      </c>
      <c r="AX144" s="14" t="s">
        <v>87</v>
      </c>
      <c r="AY144" s="255" t="s">
        <v>159</v>
      </c>
    </row>
    <row r="145" s="2" customFormat="1" ht="33" customHeight="1">
      <c r="A145" s="38"/>
      <c r="B145" s="39"/>
      <c r="C145" s="219" t="s">
        <v>187</v>
      </c>
      <c r="D145" s="219" t="s">
        <v>161</v>
      </c>
      <c r="E145" s="220" t="s">
        <v>528</v>
      </c>
      <c r="F145" s="221" t="s">
        <v>529</v>
      </c>
      <c r="G145" s="222" t="s">
        <v>212</v>
      </c>
      <c r="H145" s="223">
        <v>106.095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165</v>
      </c>
      <c r="AT145" s="231" t="s">
        <v>161</v>
      </c>
      <c r="AU145" s="231" t="s">
        <v>89</v>
      </c>
      <c r="AY145" s="17" t="s">
        <v>159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165</v>
      </c>
      <c r="BM145" s="231" t="s">
        <v>530</v>
      </c>
    </row>
    <row r="146" s="13" customFormat="1">
      <c r="A146" s="13"/>
      <c r="B146" s="233"/>
      <c r="C146" s="234"/>
      <c r="D146" s="235" t="s">
        <v>170</v>
      </c>
      <c r="E146" s="236" t="s">
        <v>1</v>
      </c>
      <c r="F146" s="237" t="s">
        <v>531</v>
      </c>
      <c r="G146" s="234"/>
      <c r="H146" s="238">
        <v>106.095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170</v>
      </c>
      <c r="AU146" s="244" t="s">
        <v>89</v>
      </c>
      <c r="AV146" s="13" t="s">
        <v>89</v>
      </c>
      <c r="AW146" s="13" t="s">
        <v>34</v>
      </c>
      <c r="AX146" s="13" t="s">
        <v>79</v>
      </c>
      <c r="AY146" s="244" t="s">
        <v>159</v>
      </c>
    </row>
    <row r="147" s="14" customFormat="1">
      <c r="A147" s="14"/>
      <c r="B147" s="245"/>
      <c r="C147" s="246"/>
      <c r="D147" s="235" t="s">
        <v>170</v>
      </c>
      <c r="E147" s="247" t="s">
        <v>1</v>
      </c>
      <c r="F147" s="248" t="s">
        <v>177</v>
      </c>
      <c r="G147" s="246"/>
      <c r="H147" s="249">
        <v>106.095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170</v>
      </c>
      <c r="AU147" s="255" t="s">
        <v>89</v>
      </c>
      <c r="AV147" s="14" t="s">
        <v>165</v>
      </c>
      <c r="AW147" s="14" t="s">
        <v>34</v>
      </c>
      <c r="AX147" s="14" t="s">
        <v>87</v>
      </c>
      <c r="AY147" s="255" t="s">
        <v>159</v>
      </c>
    </row>
    <row r="148" s="12" customFormat="1" ht="22.8" customHeight="1">
      <c r="A148" s="12"/>
      <c r="B148" s="203"/>
      <c r="C148" s="204"/>
      <c r="D148" s="205" t="s">
        <v>78</v>
      </c>
      <c r="E148" s="217" t="s">
        <v>89</v>
      </c>
      <c r="F148" s="217" t="s">
        <v>234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SUM(P149:P163)</f>
        <v>0</v>
      </c>
      <c r="Q148" s="211"/>
      <c r="R148" s="212">
        <f>SUM(R149:R163)</f>
        <v>138.29269323999998</v>
      </c>
      <c r="S148" s="211"/>
      <c r="T148" s="213">
        <f>SUM(T149:T163)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87</v>
      </c>
      <c r="AT148" s="215" t="s">
        <v>78</v>
      </c>
      <c r="AU148" s="215" t="s">
        <v>87</v>
      </c>
      <c r="AY148" s="214" t="s">
        <v>159</v>
      </c>
      <c r="BK148" s="216">
        <f>SUM(BK149:BK163)</f>
        <v>0</v>
      </c>
    </row>
    <row r="149" s="2" customFormat="1" ht="24.15" customHeight="1">
      <c r="A149" s="38"/>
      <c r="B149" s="39"/>
      <c r="C149" s="219" t="s">
        <v>192</v>
      </c>
      <c r="D149" s="219" t="s">
        <v>161</v>
      </c>
      <c r="E149" s="220" t="s">
        <v>532</v>
      </c>
      <c r="F149" s="221" t="s">
        <v>533</v>
      </c>
      <c r="G149" s="222" t="s">
        <v>168</v>
      </c>
      <c r="H149" s="223">
        <v>20.867999999999999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2.5018699999999998</v>
      </c>
      <c r="R149" s="229">
        <f>Q149*H149</f>
        <v>52.209023159999994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165</v>
      </c>
      <c r="AT149" s="231" t="s">
        <v>161</v>
      </c>
      <c r="AU149" s="231" t="s">
        <v>89</v>
      </c>
      <c r="AY149" s="17" t="s">
        <v>159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165</v>
      </c>
      <c r="BM149" s="231" t="s">
        <v>224</v>
      </c>
    </row>
    <row r="150" s="13" customFormat="1">
      <c r="A150" s="13"/>
      <c r="B150" s="233"/>
      <c r="C150" s="234"/>
      <c r="D150" s="235" t="s">
        <v>170</v>
      </c>
      <c r="E150" s="236" t="s">
        <v>1</v>
      </c>
      <c r="F150" s="237" t="s">
        <v>534</v>
      </c>
      <c r="G150" s="234"/>
      <c r="H150" s="238">
        <v>20.867999999999999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170</v>
      </c>
      <c r="AU150" s="244" t="s">
        <v>89</v>
      </c>
      <c r="AV150" s="13" t="s">
        <v>89</v>
      </c>
      <c r="AW150" s="13" t="s">
        <v>34</v>
      </c>
      <c r="AX150" s="13" t="s">
        <v>79</v>
      </c>
      <c r="AY150" s="244" t="s">
        <v>159</v>
      </c>
    </row>
    <row r="151" s="14" customFormat="1">
      <c r="A151" s="14"/>
      <c r="B151" s="245"/>
      <c r="C151" s="246"/>
      <c r="D151" s="235" t="s">
        <v>170</v>
      </c>
      <c r="E151" s="247" t="s">
        <v>1</v>
      </c>
      <c r="F151" s="248" t="s">
        <v>177</v>
      </c>
      <c r="G151" s="246"/>
      <c r="H151" s="249">
        <v>20.867999999999999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170</v>
      </c>
      <c r="AU151" s="255" t="s">
        <v>89</v>
      </c>
      <c r="AV151" s="14" t="s">
        <v>165</v>
      </c>
      <c r="AW151" s="14" t="s">
        <v>34</v>
      </c>
      <c r="AX151" s="14" t="s">
        <v>87</v>
      </c>
      <c r="AY151" s="255" t="s">
        <v>159</v>
      </c>
    </row>
    <row r="152" s="2" customFormat="1" ht="21.75" customHeight="1">
      <c r="A152" s="38"/>
      <c r="B152" s="39"/>
      <c r="C152" s="219" t="s">
        <v>197</v>
      </c>
      <c r="D152" s="219" t="s">
        <v>161</v>
      </c>
      <c r="E152" s="220" t="s">
        <v>535</v>
      </c>
      <c r="F152" s="221" t="s">
        <v>536</v>
      </c>
      <c r="G152" s="222" t="s">
        <v>212</v>
      </c>
      <c r="H152" s="223">
        <v>1.268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1.0606199999999999</v>
      </c>
      <c r="R152" s="229">
        <f>Q152*H152</f>
        <v>1.3448661599999998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165</v>
      </c>
      <c r="AT152" s="231" t="s">
        <v>161</v>
      </c>
      <c r="AU152" s="231" t="s">
        <v>89</v>
      </c>
      <c r="AY152" s="17" t="s">
        <v>159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165</v>
      </c>
      <c r="BM152" s="231" t="s">
        <v>235</v>
      </c>
    </row>
    <row r="153" s="13" customFormat="1">
      <c r="A153" s="13"/>
      <c r="B153" s="233"/>
      <c r="C153" s="234"/>
      <c r="D153" s="235" t="s">
        <v>170</v>
      </c>
      <c r="E153" s="236" t="s">
        <v>1</v>
      </c>
      <c r="F153" s="237" t="s">
        <v>537</v>
      </c>
      <c r="G153" s="234"/>
      <c r="H153" s="238">
        <v>1.268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170</v>
      </c>
      <c r="AU153" s="244" t="s">
        <v>89</v>
      </c>
      <c r="AV153" s="13" t="s">
        <v>89</v>
      </c>
      <c r="AW153" s="13" t="s">
        <v>34</v>
      </c>
      <c r="AX153" s="13" t="s">
        <v>79</v>
      </c>
      <c r="AY153" s="244" t="s">
        <v>159</v>
      </c>
    </row>
    <row r="154" s="14" customFormat="1">
      <c r="A154" s="14"/>
      <c r="B154" s="245"/>
      <c r="C154" s="246"/>
      <c r="D154" s="235" t="s">
        <v>170</v>
      </c>
      <c r="E154" s="247" t="s">
        <v>1</v>
      </c>
      <c r="F154" s="248" t="s">
        <v>177</v>
      </c>
      <c r="G154" s="246"/>
      <c r="H154" s="249">
        <v>1.268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170</v>
      </c>
      <c r="AU154" s="255" t="s">
        <v>89</v>
      </c>
      <c r="AV154" s="14" t="s">
        <v>165</v>
      </c>
      <c r="AW154" s="14" t="s">
        <v>34</v>
      </c>
      <c r="AX154" s="14" t="s">
        <v>87</v>
      </c>
      <c r="AY154" s="255" t="s">
        <v>159</v>
      </c>
    </row>
    <row r="155" s="2" customFormat="1" ht="24.15" customHeight="1">
      <c r="A155" s="38"/>
      <c r="B155" s="39"/>
      <c r="C155" s="219" t="s">
        <v>202</v>
      </c>
      <c r="D155" s="219" t="s">
        <v>161</v>
      </c>
      <c r="E155" s="220" t="s">
        <v>538</v>
      </c>
      <c r="F155" s="221" t="s">
        <v>539</v>
      </c>
      <c r="G155" s="222" t="s">
        <v>168</v>
      </c>
      <c r="H155" s="223">
        <v>33.299999999999997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2.5018699999999998</v>
      </c>
      <c r="R155" s="229">
        <f>Q155*H155</f>
        <v>83.312270999999981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165</v>
      </c>
      <c r="AT155" s="231" t="s">
        <v>161</v>
      </c>
      <c r="AU155" s="231" t="s">
        <v>89</v>
      </c>
      <c r="AY155" s="17" t="s">
        <v>159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165</v>
      </c>
      <c r="BM155" s="231" t="s">
        <v>243</v>
      </c>
    </row>
    <row r="156" s="13" customFormat="1">
      <c r="A156" s="13"/>
      <c r="B156" s="233"/>
      <c r="C156" s="234"/>
      <c r="D156" s="235" t="s">
        <v>170</v>
      </c>
      <c r="E156" s="236" t="s">
        <v>1</v>
      </c>
      <c r="F156" s="237" t="s">
        <v>540</v>
      </c>
      <c r="G156" s="234"/>
      <c r="H156" s="238">
        <v>33.299999999999997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170</v>
      </c>
      <c r="AU156" s="244" t="s">
        <v>89</v>
      </c>
      <c r="AV156" s="13" t="s">
        <v>89</v>
      </c>
      <c r="AW156" s="13" t="s">
        <v>34</v>
      </c>
      <c r="AX156" s="13" t="s">
        <v>79</v>
      </c>
      <c r="AY156" s="244" t="s">
        <v>159</v>
      </c>
    </row>
    <row r="157" s="14" customFormat="1">
      <c r="A157" s="14"/>
      <c r="B157" s="245"/>
      <c r="C157" s="246"/>
      <c r="D157" s="235" t="s">
        <v>170</v>
      </c>
      <c r="E157" s="247" t="s">
        <v>1</v>
      </c>
      <c r="F157" s="248" t="s">
        <v>177</v>
      </c>
      <c r="G157" s="246"/>
      <c r="H157" s="249">
        <v>33.299999999999997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170</v>
      </c>
      <c r="AU157" s="255" t="s">
        <v>89</v>
      </c>
      <c r="AV157" s="14" t="s">
        <v>165</v>
      </c>
      <c r="AW157" s="14" t="s">
        <v>34</v>
      </c>
      <c r="AX157" s="14" t="s">
        <v>87</v>
      </c>
      <c r="AY157" s="255" t="s">
        <v>159</v>
      </c>
    </row>
    <row r="158" s="2" customFormat="1" ht="21.75" customHeight="1">
      <c r="A158" s="38"/>
      <c r="B158" s="39"/>
      <c r="C158" s="219" t="s">
        <v>208</v>
      </c>
      <c r="D158" s="219" t="s">
        <v>161</v>
      </c>
      <c r="E158" s="220" t="s">
        <v>541</v>
      </c>
      <c r="F158" s="221" t="s">
        <v>542</v>
      </c>
      <c r="G158" s="222" t="s">
        <v>212</v>
      </c>
      <c r="H158" s="223">
        <v>1.296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1.0606199999999999</v>
      </c>
      <c r="R158" s="229">
        <f>Q158*H158</f>
        <v>1.3745635199999999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165</v>
      </c>
      <c r="AT158" s="231" t="s">
        <v>161</v>
      </c>
      <c r="AU158" s="231" t="s">
        <v>89</v>
      </c>
      <c r="AY158" s="17" t="s">
        <v>159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165</v>
      </c>
      <c r="BM158" s="231" t="s">
        <v>213</v>
      </c>
    </row>
    <row r="159" s="13" customFormat="1">
      <c r="A159" s="13"/>
      <c r="B159" s="233"/>
      <c r="C159" s="234"/>
      <c r="D159" s="235" t="s">
        <v>170</v>
      </c>
      <c r="E159" s="236" t="s">
        <v>1</v>
      </c>
      <c r="F159" s="237" t="s">
        <v>543</v>
      </c>
      <c r="G159" s="234"/>
      <c r="H159" s="238">
        <v>1.296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170</v>
      </c>
      <c r="AU159" s="244" t="s">
        <v>89</v>
      </c>
      <c r="AV159" s="13" t="s">
        <v>89</v>
      </c>
      <c r="AW159" s="13" t="s">
        <v>34</v>
      </c>
      <c r="AX159" s="13" t="s">
        <v>79</v>
      </c>
      <c r="AY159" s="244" t="s">
        <v>159</v>
      </c>
    </row>
    <row r="160" s="14" customFormat="1">
      <c r="A160" s="14"/>
      <c r="B160" s="245"/>
      <c r="C160" s="246"/>
      <c r="D160" s="235" t="s">
        <v>170</v>
      </c>
      <c r="E160" s="247" t="s">
        <v>1</v>
      </c>
      <c r="F160" s="248" t="s">
        <v>177</v>
      </c>
      <c r="G160" s="246"/>
      <c r="H160" s="249">
        <v>1.296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170</v>
      </c>
      <c r="AU160" s="255" t="s">
        <v>89</v>
      </c>
      <c r="AV160" s="14" t="s">
        <v>165</v>
      </c>
      <c r="AW160" s="14" t="s">
        <v>34</v>
      </c>
      <c r="AX160" s="14" t="s">
        <v>87</v>
      </c>
      <c r="AY160" s="255" t="s">
        <v>159</v>
      </c>
    </row>
    <row r="161" s="2" customFormat="1" ht="24.15" customHeight="1">
      <c r="A161" s="38"/>
      <c r="B161" s="39"/>
      <c r="C161" s="219" t="s">
        <v>215</v>
      </c>
      <c r="D161" s="219" t="s">
        <v>161</v>
      </c>
      <c r="E161" s="220" t="s">
        <v>249</v>
      </c>
      <c r="F161" s="221" t="s">
        <v>250</v>
      </c>
      <c r="G161" s="222" t="s">
        <v>251</v>
      </c>
      <c r="H161" s="223">
        <v>106.06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44</v>
      </c>
      <c r="O161" s="91"/>
      <c r="P161" s="229">
        <f>O161*H161</f>
        <v>0</v>
      </c>
      <c r="Q161" s="229">
        <v>0.00048999999999999998</v>
      </c>
      <c r="R161" s="229">
        <f>Q161*H161</f>
        <v>0.051969399999999999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165</v>
      </c>
      <c r="AT161" s="231" t="s">
        <v>161</v>
      </c>
      <c r="AU161" s="231" t="s">
        <v>89</v>
      </c>
      <c r="AY161" s="17" t="s">
        <v>159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165</v>
      </c>
      <c r="BM161" s="231" t="s">
        <v>263</v>
      </c>
    </row>
    <row r="162" s="13" customFormat="1">
      <c r="A162" s="13"/>
      <c r="B162" s="233"/>
      <c r="C162" s="234"/>
      <c r="D162" s="235" t="s">
        <v>170</v>
      </c>
      <c r="E162" s="236" t="s">
        <v>1</v>
      </c>
      <c r="F162" s="237" t="s">
        <v>544</v>
      </c>
      <c r="G162" s="234"/>
      <c r="H162" s="238">
        <v>106.06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170</v>
      </c>
      <c r="AU162" s="244" t="s">
        <v>89</v>
      </c>
      <c r="AV162" s="13" t="s">
        <v>89</v>
      </c>
      <c r="AW162" s="13" t="s">
        <v>34</v>
      </c>
      <c r="AX162" s="13" t="s">
        <v>79</v>
      </c>
      <c r="AY162" s="244" t="s">
        <v>159</v>
      </c>
    </row>
    <row r="163" s="14" customFormat="1">
      <c r="A163" s="14"/>
      <c r="B163" s="245"/>
      <c r="C163" s="246"/>
      <c r="D163" s="235" t="s">
        <v>170</v>
      </c>
      <c r="E163" s="247" t="s">
        <v>1</v>
      </c>
      <c r="F163" s="248" t="s">
        <v>177</v>
      </c>
      <c r="G163" s="246"/>
      <c r="H163" s="249">
        <v>106.06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170</v>
      </c>
      <c r="AU163" s="255" t="s">
        <v>89</v>
      </c>
      <c r="AV163" s="14" t="s">
        <v>165</v>
      </c>
      <c r="AW163" s="14" t="s">
        <v>34</v>
      </c>
      <c r="AX163" s="14" t="s">
        <v>87</v>
      </c>
      <c r="AY163" s="255" t="s">
        <v>159</v>
      </c>
    </row>
    <row r="164" s="12" customFormat="1" ht="22.8" customHeight="1">
      <c r="A164" s="12"/>
      <c r="B164" s="203"/>
      <c r="C164" s="204"/>
      <c r="D164" s="205" t="s">
        <v>78</v>
      </c>
      <c r="E164" s="217" t="s">
        <v>178</v>
      </c>
      <c r="F164" s="217" t="s">
        <v>545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SUM(P165:P199)</f>
        <v>0</v>
      </c>
      <c r="Q164" s="211"/>
      <c r="R164" s="212">
        <f>SUM(R165:R199)</f>
        <v>117.13552562999999</v>
      </c>
      <c r="S164" s="211"/>
      <c r="T164" s="213">
        <f>SUM(T165:T199)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87</v>
      </c>
      <c r="AT164" s="215" t="s">
        <v>78</v>
      </c>
      <c r="AU164" s="215" t="s">
        <v>87</v>
      </c>
      <c r="AY164" s="214" t="s">
        <v>159</v>
      </c>
      <c r="BK164" s="216">
        <f>SUM(BK165:BK199)</f>
        <v>0</v>
      </c>
    </row>
    <row r="165" s="2" customFormat="1" ht="24.15" customHeight="1">
      <c r="A165" s="38"/>
      <c r="B165" s="39"/>
      <c r="C165" s="219" t="s">
        <v>220</v>
      </c>
      <c r="D165" s="219" t="s">
        <v>161</v>
      </c>
      <c r="E165" s="220" t="s">
        <v>546</v>
      </c>
      <c r="F165" s="221" t="s">
        <v>547</v>
      </c>
      <c r="G165" s="222" t="s">
        <v>164</v>
      </c>
      <c r="H165" s="223">
        <v>298.29199999999997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0.00346</v>
      </c>
      <c r="R165" s="229">
        <f>Q165*H165</f>
        <v>1.03209032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165</v>
      </c>
      <c r="AT165" s="231" t="s">
        <v>161</v>
      </c>
      <c r="AU165" s="231" t="s">
        <v>89</v>
      </c>
      <c r="AY165" s="17" t="s">
        <v>159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165</v>
      </c>
      <c r="BM165" s="231" t="s">
        <v>276</v>
      </c>
    </row>
    <row r="166" s="13" customFormat="1">
      <c r="A166" s="13"/>
      <c r="B166" s="233"/>
      <c r="C166" s="234"/>
      <c r="D166" s="235" t="s">
        <v>170</v>
      </c>
      <c r="E166" s="236" t="s">
        <v>1</v>
      </c>
      <c r="F166" s="237" t="s">
        <v>548</v>
      </c>
      <c r="G166" s="234"/>
      <c r="H166" s="238">
        <v>30.797000000000001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170</v>
      </c>
      <c r="AU166" s="244" t="s">
        <v>89</v>
      </c>
      <c r="AV166" s="13" t="s">
        <v>89</v>
      </c>
      <c r="AW166" s="13" t="s">
        <v>34</v>
      </c>
      <c r="AX166" s="13" t="s">
        <v>79</v>
      </c>
      <c r="AY166" s="244" t="s">
        <v>159</v>
      </c>
    </row>
    <row r="167" s="13" customFormat="1">
      <c r="A167" s="13"/>
      <c r="B167" s="233"/>
      <c r="C167" s="234"/>
      <c r="D167" s="235" t="s">
        <v>170</v>
      </c>
      <c r="E167" s="236" t="s">
        <v>1</v>
      </c>
      <c r="F167" s="237" t="s">
        <v>549</v>
      </c>
      <c r="G167" s="234"/>
      <c r="H167" s="238">
        <v>21.548999999999999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170</v>
      </c>
      <c r="AU167" s="244" t="s">
        <v>89</v>
      </c>
      <c r="AV167" s="13" t="s">
        <v>89</v>
      </c>
      <c r="AW167" s="13" t="s">
        <v>34</v>
      </c>
      <c r="AX167" s="13" t="s">
        <v>79</v>
      </c>
      <c r="AY167" s="244" t="s">
        <v>159</v>
      </c>
    </row>
    <row r="168" s="13" customFormat="1">
      <c r="A168" s="13"/>
      <c r="B168" s="233"/>
      <c r="C168" s="234"/>
      <c r="D168" s="235" t="s">
        <v>170</v>
      </c>
      <c r="E168" s="236" t="s">
        <v>1</v>
      </c>
      <c r="F168" s="237" t="s">
        <v>550</v>
      </c>
      <c r="G168" s="234"/>
      <c r="H168" s="238">
        <v>22.724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170</v>
      </c>
      <c r="AU168" s="244" t="s">
        <v>89</v>
      </c>
      <c r="AV168" s="13" t="s">
        <v>89</v>
      </c>
      <c r="AW168" s="13" t="s">
        <v>34</v>
      </c>
      <c r="AX168" s="13" t="s">
        <v>79</v>
      </c>
      <c r="AY168" s="244" t="s">
        <v>159</v>
      </c>
    </row>
    <row r="169" s="13" customFormat="1">
      <c r="A169" s="13"/>
      <c r="B169" s="233"/>
      <c r="C169" s="234"/>
      <c r="D169" s="235" t="s">
        <v>170</v>
      </c>
      <c r="E169" s="236" t="s">
        <v>1</v>
      </c>
      <c r="F169" s="237" t="s">
        <v>551</v>
      </c>
      <c r="G169" s="234"/>
      <c r="H169" s="238">
        <v>16.744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170</v>
      </c>
      <c r="AU169" s="244" t="s">
        <v>89</v>
      </c>
      <c r="AV169" s="13" t="s">
        <v>89</v>
      </c>
      <c r="AW169" s="13" t="s">
        <v>34</v>
      </c>
      <c r="AX169" s="13" t="s">
        <v>79</v>
      </c>
      <c r="AY169" s="244" t="s">
        <v>159</v>
      </c>
    </row>
    <row r="170" s="13" customFormat="1">
      <c r="A170" s="13"/>
      <c r="B170" s="233"/>
      <c r="C170" s="234"/>
      <c r="D170" s="235" t="s">
        <v>170</v>
      </c>
      <c r="E170" s="236" t="s">
        <v>1</v>
      </c>
      <c r="F170" s="237" t="s">
        <v>552</v>
      </c>
      <c r="G170" s="234"/>
      <c r="H170" s="238">
        <v>11.960000000000001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170</v>
      </c>
      <c r="AU170" s="244" t="s">
        <v>89</v>
      </c>
      <c r="AV170" s="13" t="s">
        <v>89</v>
      </c>
      <c r="AW170" s="13" t="s">
        <v>34</v>
      </c>
      <c r="AX170" s="13" t="s">
        <v>79</v>
      </c>
      <c r="AY170" s="244" t="s">
        <v>159</v>
      </c>
    </row>
    <row r="171" s="13" customFormat="1">
      <c r="A171" s="13"/>
      <c r="B171" s="233"/>
      <c r="C171" s="234"/>
      <c r="D171" s="235" t="s">
        <v>170</v>
      </c>
      <c r="E171" s="236" t="s">
        <v>1</v>
      </c>
      <c r="F171" s="237" t="s">
        <v>553</v>
      </c>
      <c r="G171" s="234"/>
      <c r="H171" s="238">
        <v>7.3200000000000003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170</v>
      </c>
      <c r="AU171" s="244" t="s">
        <v>89</v>
      </c>
      <c r="AV171" s="13" t="s">
        <v>89</v>
      </c>
      <c r="AW171" s="13" t="s">
        <v>34</v>
      </c>
      <c r="AX171" s="13" t="s">
        <v>79</v>
      </c>
      <c r="AY171" s="244" t="s">
        <v>159</v>
      </c>
    </row>
    <row r="172" s="13" customFormat="1">
      <c r="A172" s="13"/>
      <c r="B172" s="233"/>
      <c r="C172" s="234"/>
      <c r="D172" s="235" t="s">
        <v>170</v>
      </c>
      <c r="E172" s="236" t="s">
        <v>1</v>
      </c>
      <c r="F172" s="237" t="s">
        <v>554</v>
      </c>
      <c r="G172" s="234"/>
      <c r="H172" s="238">
        <v>41.540999999999997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170</v>
      </c>
      <c r="AU172" s="244" t="s">
        <v>89</v>
      </c>
      <c r="AV172" s="13" t="s">
        <v>89</v>
      </c>
      <c r="AW172" s="13" t="s">
        <v>34</v>
      </c>
      <c r="AX172" s="13" t="s">
        <v>79</v>
      </c>
      <c r="AY172" s="244" t="s">
        <v>159</v>
      </c>
    </row>
    <row r="173" s="13" customFormat="1">
      <c r="A173" s="13"/>
      <c r="B173" s="233"/>
      <c r="C173" s="234"/>
      <c r="D173" s="235" t="s">
        <v>170</v>
      </c>
      <c r="E173" s="236" t="s">
        <v>1</v>
      </c>
      <c r="F173" s="237" t="s">
        <v>555</v>
      </c>
      <c r="G173" s="234"/>
      <c r="H173" s="238">
        <v>16.690000000000001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170</v>
      </c>
      <c r="AU173" s="244" t="s">
        <v>89</v>
      </c>
      <c r="AV173" s="13" t="s">
        <v>89</v>
      </c>
      <c r="AW173" s="13" t="s">
        <v>34</v>
      </c>
      <c r="AX173" s="13" t="s">
        <v>79</v>
      </c>
      <c r="AY173" s="244" t="s">
        <v>159</v>
      </c>
    </row>
    <row r="174" s="13" customFormat="1">
      <c r="A174" s="13"/>
      <c r="B174" s="233"/>
      <c r="C174" s="234"/>
      <c r="D174" s="235" t="s">
        <v>170</v>
      </c>
      <c r="E174" s="236" t="s">
        <v>1</v>
      </c>
      <c r="F174" s="237" t="s">
        <v>556</v>
      </c>
      <c r="G174" s="234"/>
      <c r="H174" s="238">
        <v>18.835999999999999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170</v>
      </c>
      <c r="AU174" s="244" t="s">
        <v>89</v>
      </c>
      <c r="AV174" s="13" t="s">
        <v>89</v>
      </c>
      <c r="AW174" s="13" t="s">
        <v>34</v>
      </c>
      <c r="AX174" s="13" t="s">
        <v>79</v>
      </c>
      <c r="AY174" s="244" t="s">
        <v>159</v>
      </c>
    </row>
    <row r="175" s="13" customFormat="1">
      <c r="A175" s="13"/>
      <c r="B175" s="233"/>
      <c r="C175" s="234"/>
      <c r="D175" s="235" t="s">
        <v>170</v>
      </c>
      <c r="E175" s="236" t="s">
        <v>1</v>
      </c>
      <c r="F175" s="237" t="s">
        <v>557</v>
      </c>
      <c r="G175" s="234"/>
      <c r="H175" s="238">
        <v>24.422999999999998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170</v>
      </c>
      <c r="AU175" s="244" t="s">
        <v>89</v>
      </c>
      <c r="AV175" s="13" t="s">
        <v>89</v>
      </c>
      <c r="AW175" s="13" t="s">
        <v>34</v>
      </c>
      <c r="AX175" s="13" t="s">
        <v>79</v>
      </c>
      <c r="AY175" s="244" t="s">
        <v>159</v>
      </c>
    </row>
    <row r="176" s="13" customFormat="1">
      <c r="A176" s="13"/>
      <c r="B176" s="233"/>
      <c r="C176" s="234"/>
      <c r="D176" s="235" t="s">
        <v>170</v>
      </c>
      <c r="E176" s="236" t="s">
        <v>1</v>
      </c>
      <c r="F176" s="237" t="s">
        <v>558</v>
      </c>
      <c r="G176" s="234"/>
      <c r="H176" s="238">
        <v>85.707999999999998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170</v>
      </c>
      <c r="AU176" s="244" t="s">
        <v>89</v>
      </c>
      <c r="AV176" s="13" t="s">
        <v>89</v>
      </c>
      <c r="AW176" s="13" t="s">
        <v>34</v>
      </c>
      <c r="AX176" s="13" t="s">
        <v>79</v>
      </c>
      <c r="AY176" s="244" t="s">
        <v>159</v>
      </c>
    </row>
    <row r="177" s="14" customFormat="1">
      <c r="A177" s="14"/>
      <c r="B177" s="245"/>
      <c r="C177" s="246"/>
      <c r="D177" s="235" t="s">
        <v>170</v>
      </c>
      <c r="E177" s="247" t="s">
        <v>1</v>
      </c>
      <c r="F177" s="248" t="s">
        <v>177</v>
      </c>
      <c r="G177" s="246"/>
      <c r="H177" s="249">
        <v>298.29200000000003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170</v>
      </c>
      <c r="AU177" s="255" t="s">
        <v>89</v>
      </c>
      <c r="AV177" s="14" t="s">
        <v>165</v>
      </c>
      <c r="AW177" s="14" t="s">
        <v>34</v>
      </c>
      <c r="AX177" s="14" t="s">
        <v>87</v>
      </c>
      <c r="AY177" s="255" t="s">
        <v>159</v>
      </c>
    </row>
    <row r="178" s="2" customFormat="1" ht="24.15" customHeight="1">
      <c r="A178" s="38"/>
      <c r="B178" s="39"/>
      <c r="C178" s="219" t="s">
        <v>224</v>
      </c>
      <c r="D178" s="219" t="s">
        <v>161</v>
      </c>
      <c r="E178" s="220" t="s">
        <v>559</v>
      </c>
      <c r="F178" s="221" t="s">
        <v>560</v>
      </c>
      <c r="G178" s="222" t="s">
        <v>164</v>
      </c>
      <c r="H178" s="223">
        <v>298.29199999999997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44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165</v>
      </c>
      <c r="AT178" s="231" t="s">
        <v>161</v>
      </c>
      <c r="AU178" s="231" t="s">
        <v>89</v>
      </c>
      <c r="AY178" s="17" t="s">
        <v>159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165</v>
      </c>
      <c r="BM178" s="231" t="s">
        <v>284</v>
      </c>
    </row>
    <row r="179" s="13" customFormat="1">
      <c r="A179" s="13"/>
      <c r="B179" s="233"/>
      <c r="C179" s="234"/>
      <c r="D179" s="235" t="s">
        <v>170</v>
      </c>
      <c r="E179" s="236" t="s">
        <v>1</v>
      </c>
      <c r="F179" s="237" t="s">
        <v>548</v>
      </c>
      <c r="G179" s="234"/>
      <c r="H179" s="238">
        <v>30.797000000000001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170</v>
      </c>
      <c r="AU179" s="244" t="s">
        <v>89</v>
      </c>
      <c r="AV179" s="13" t="s">
        <v>89</v>
      </c>
      <c r="AW179" s="13" t="s">
        <v>34</v>
      </c>
      <c r="AX179" s="13" t="s">
        <v>79</v>
      </c>
      <c r="AY179" s="244" t="s">
        <v>159</v>
      </c>
    </row>
    <row r="180" s="13" customFormat="1">
      <c r="A180" s="13"/>
      <c r="B180" s="233"/>
      <c r="C180" s="234"/>
      <c r="D180" s="235" t="s">
        <v>170</v>
      </c>
      <c r="E180" s="236" t="s">
        <v>1</v>
      </c>
      <c r="F180" s="237" t="s">
        <v>549</v>
      </c>
      <c r="G180" s="234"/>
      <c r="H180" s="238">
        <v>21.548999999999999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170</v>
      </c>
      <c r="AU180" s="244" t="s">
        <v>89</v>
      </c>
      <c r="AV180" s="13" t="s">
        <v>89</v>
      </c>
      <c r="AW180" s="13" t="s">
        <v>34</v>
      </c>
      <c r="AX180" s="13" t="s">
        <v>79</v>
      </c>
      <c r="AY180" s="244" t="s">
        <v>159</v>
      </c>
    </row>
    <row r="181" s="13" customFormat="1">
      <c r="A181" s="13"/>
      <c r="B181" s="233"/>
      <c r="C181" s="234"/>
      <c r="D181" s="235" t="s">
        <v>170</v>
      </c>
      <c r="E181" s="236" t="s">
        <v>1</v>
      </c>
      <c r="F181" s="237" t="s">
        <v>550</v>
      </c>
      <c r="G181" s="234"/>
      <c r="H181" s="238">
        <v>22.724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170</v>
      </c>
      <c r="AU181" s="244" t="s">
        <v>89</v>
      </c>
      <c r="AV181" s="13" t="s">
        <v>89</v>
      </c>
      <c r="AW181" s="13" t="s">
        <v>34</v>
      </c>
      <c r="AX181" s="13" t="s">
        <v>79</v>
      </c>
      <c r="AY181" s="244" t="s">
        <v>159</v>
      </c>
    </row>
    <row r="182" s="13" customFormat="1">
      <c r="A182" s="13"/>
      <c r="B182" s="233"/>
      <c r="C182" s="234"/>
      <c r="D182" s="235" t="s">
        <v>170</v>
      </c>
      <c r="E182" s="236" t="s">
        <v>1</v>
      </c>
      <c r="F182" s="237" t="s">
        <v>551</v>
      </c>
      <c r="G182" s="234"/>
      <c r="H182" s="238">
        <v>16.744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170</v>
      </c>
      <c r="AU182" s="244" t="s">
        <v>89</v>
      </c>
      <c r="AV182" s="13" t="s">
        <v>89</v>
      </c>
      <c r="AW182" s="13" t="s">
        <v>34</v>
      </c>
      <c r="AX182" s="13" t="s">
        <v>79</v>
      </c>
      <c r="AY182" s="244" t="s">
        <v>159</v>
      </c>
    </row>
    <row r="183" s="13" customFormat="1">
      <c r="A183" s="13"/>
      <c r="B183" s="233"/>
      <c r="C183" s="234"/>
      <c r="D183" s="235" t="s">
        <v>170</v>
      </c>
      <c r="E183" s="236" t="s">
        <v>1</v>
      </c>
      <c r="F183" s="237" t="s">
        <v>552</v>
      </c>
      <c r="G183" s="234"/>
      <c r="H183" s="238">
        <v>11.960000000000001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170</v>
      </c>
      <c r="AU183" s="244" t="s">
        <v>89</v>
      </c>
      <c r="AV183" s="13" t="s">
        <v>89</v>
      </c>
      <c r="AW183" s="13" t="s">
        <v>34</v>
      </c>
      <c r="AX183" s="13" t="s">
        <v>79</v>
      </c>
      <c r="AY183" s="244" t="s">
        <v>159</v>
      </c>
    </row>
    <row r="184" s="13" customFormat="1">
      <c r="A184" s="13"/>
      <c r="B184" s="233"/>
      <c r="C184" s="234"/>
      <c r="D184" s="235" t="s">
        <v>170</v>
      </c>
      <c r="E184" s="236" t="s">
        <v>1</v>
      </c>
      <c r="F184" s="237" t="s">
        <v>553</v>
      </c>
      <c r="G184" s="234"/>
      <c r="H184" s="238">
        <v>7.3200000000000003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170</v>
      </c>
      <c r="AU184" s="244" t="s">
        <v>89</v>
      </c>
      <c r="AV184" s="13" t="s">
        <v>89</v>
      </c>
      <c r="AW184" s="13" t="s">
        <v>34</v>
      </c>
      <c r="AX184" s="13" t="s">
        <v>79</v>
      </c>
      <c r="AY184" s="244" t="s">
        <v>159</v>
      </c>
    </row>
    <row r="185" s="13" customFormat="1">
      <c r="A185" s="13"/>
      <c r="B185" s="233"/>
      <c r="C185" s="234"/>
      <c r="D185" s="235" t="s">
        <v>170</v>
      </c>
      <c r="E185" s="236" t="s">
        <v>1</v>
      </c>
      <c r="F185" s="237" t="s">
        <v>554</v>
      </c>
      <c r="G185" s="234"/>
      <c r="H185" s="238">
        <v>41.540999999999997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170</v>
      </c>
      <c r="AU185" s="244" t="s">
        <v>89</v>
      </c>
      <c r="AV185" s="13" t="s">
        <v>89</v>
      </c>
      <c r="AW185" s="13" t="s">
        <v>34</v>
      </c>
      <c r="AX185" s="13" t="s">
        <v>79</v>
      </c>
      <c r="AY185" s="244" t="s">
        <v>159</v>
      </c>
    </row>
    <row r="186" s="13" customFormat="1">
      <c r="A186" s="13"/>
      <c r="B186" s="233"/>
      <c r="C186" s="234"/>
      <c r="D186" s="235" t="s">
        <v>170</v>
      </c>
      <c r="E186" s="236" t="s">
        <v>1</v>
      </c>
      <c r="F186" s="237" t="s">
        <v>555</v>
      </c>
      <c r="G186" s="234"/>
      <c r="H186" s="238">
        <v>16.690000000000001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170</v>
      </c>
      <c r="AU186" s="244" t="s">
        <v>89</v>
      </c>
      <c r="AV186" s="13" t="s">
        <v>89</v>
      </c>
      <c r="AW186" s="13" t="s">
        <v>34</v>
      </c>
      <c r="AX186" s="13" t="s">
        <v>79</v>
      </c>
      <c r="AY186" s="244" t="s">
        <v>159</v>
      </c>
    </row>
    <row r="187" s="13" customFormat="1">
      <c r="A187" s="13"/>
      <c r="B187" s="233"/>
      <c r="C187" s="234"/>
      <c r="D187" s="235" t="s">
        <v>170</v>
      </c>
      <c r="E187" s="236" t="s">
        <v>1</v>
      </c>
      <c r="F187" s="237" t="s">
        <v>556</v>
      </c>
      <c r="G187" s="234"/>
      <c r="H187" s="238">
        <v>18.835999999999999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170</v>
      </c>
      <c r="AU187" s="244" t="s">
        <v>89</v>
      </c>
      <c r="AV187" s="13" t="s">
        <v>89</v>
      </c>
      <c r="AW187" s="13" t="s">
        <v>34</v>
      </c>
      <c r="AX187" s="13" t="s">
        <v>79</v>
      </c>
      <c r="AY187" s="244" t="s">
        <v>159</v>
      </c>
    </row>
    <row r="188" s="13" customFormat="1">
      <c r="A188" s="13"/>
      <c r="B188" s="233"/>
      <c r="C188" s="234"/>
      <c r="D188" s="235" t="s">
        <v>170</v>
      </c>
      <c r="E188" s="236" t="s">
        <v>1</v>
      </c>
      <c r="F188" s="237" t="s">
        <v>557</v>
      </c>
      <c r="G188" s="234"/>
      <c r="H188" s="238">
        <v>24.422999999999998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170</v>
      </c>
      <c r="AU188" s="244" t="s">
        <v>89</v>
      </c>
      <c r="AV188" s="13" t="s">
        <v>89</v>
      </c>
      <c r="AW188" s="13" t="s">
        <v>34</v>
      </c>
      <c r="AX188" s="13" t="s">
        <v>79</v>
      </c>
      <c r="AY188" s="244" t="s">
        <v>159</v>
      </c>
    </row>
    <row r="189" s="13" customFormat="1">
      <c r="A189" s="13"/>
      <c r="B189" s="233"/>
      <c r="C189" s="234"/>
      <c r="D189" s="235" t="s">
        <v>170</v>
      </c>
      <c r="E189" s="236" t="s">
        <v>1</v>
      </c>
      <c r="F189" s="237" t="s">
        <v>558</v>
      </c>
      <c r="G189" s="234"/>
      <c r="H189" s="238">
        <v>85.707999999999998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170</v>
      </c>
      <c r="AU189" s="244" t="s">
        <v>89</v>
      </c>
      <c r="AV189" s="13" t="s">
        <v>89</v>
      </c>
      <c r="AW189" s="13" t="s">
        <v>34</v>
      </c>
      <c r="AX189" s="13" t="s">
        <v>79</v>
      </c>
      <c r="AY189" s="244" t="s">
        <v>159</v>
      </c>
    </row>
    <row r="190" s="14" customFormat="1">
      <c r="A190" s="14"/>
      <c r="B190" s="245"/>
      <c r="C190" s="246"/>
      <c r="D190" s="235" t="s">
        <v>170</v>
      </c>
      <c r="E190" s="247" t="s">
        <v>1</v>
      </c>
      <c r="F190" s="248" t="s">
        <v>177</v>
      </c>
      <c r="G190" s="246"/>
      <c r="H190" s="249">
        <v>298.29200000000003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170</v>
      </c>
      <c r="AU190" s="255" t="s">
        <v>89</v>
      </c>
      <c r="AV190" s="14" t="s">
        <v>165</v>
      </c>
      <c r="AW190" s="14" t="s">
        <v>34</v>
      </c>
      <c r="AX190" s="14" t="s">
        <v>87</v>
      </c>
      <c r="AY190" s="255" t="s">
        <v>159</v>
      </c>
    </row>
    <row r="191" s="2" customFormat="1" ht="24.15" customHeight="1">
      <c r="A191" s="38"/>
      <c r="B191" s="39"/>
      <c r="C191" s="219" t="s">
        <v>230</v>
      </c>
      <c r="D191" s="219" t="s">
        <v>161</v>
      </c>
      <c r="E191" s="220" t="s">
        <v>561</v>
      </c>
      <c r="F191" s="221" t="s">
        <v>562</v>
      </c>
      <c r="G191" s="222" t="s">
        <v>164</v>
      </c>
      <c r="H191" s="223">
        <v>298.29199999999997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44</v>
      </c>
      <c r="O191" s="91"/>
      <c r="P191" s="229">
        <f>O191*H191</f>
        <v>0</v>
      </c>
      <c r="Q191" s="229">
        <v>0.0025000000000000001</v>
      </c>
      <c r="R191" s="229">
        <f>Q191*H191</f>
        <v>0.74572999999999989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165</v>
      </c>
      <c r="AT191" s="231" t="s">
        <v>161</v>
      </c>
      <c r="AU191" s="231" t="s">
        <v>89</v>
      </c>
      <c r="AY191" s="17" t="s">
        <v>159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87</v>
      </c>
      <c r="BK191" s="232">
        <f>ROUND(I191*H191,2)</f>
        <v>0</v>
      </c>
      <c r="BL191" s="17" t="s">
        <v>165</v>
      </c>
      <c r="BM191" s="231" t="s">
        <v>238</v>
      </c>
    </row>
    <row r="192" s="13" customFormat="1">
      <c r="A192" s="13"/>
      <c r="B192" s="233"/>
      <c r="C192" s="234"/>
      <c r="D192" s="235" t="s">
        <v>170</v>
      </c>
      <c r="E192" s="236" t="s">
        <v>1</v>
      </c>
      <c r="F192" s="237" t="s">
        <v>563</v>
      </c>
      <c r="G192" s="234"/>
      <c r="H192" s="238">
        <v>298.29199999999997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170</v>
      </c>
      <c r="AU192" s="244" t="s">
        <v>89</v>
      </c>
      <c r="AV192" s="13" t="s">
        <v>89</v>
      </c>
      <c r="AW192" s="13" t="s">
        <v>34</v>
      </c>
      <c r="AX192" s="13" t="s">
        <v>79</v>
      </c>
      <c r="AY192" s="244" t="s">
        <v>159</v>
      </c>
    </row>
    <row r="193" s="14" customFormat="1">
      <c r="A193" s="14"/>
      <c r="B193" s="245"/>
      <c r="C193" s="246"/>
      <c r="D193" s="235" t="s">
        <v>170</v>
      </c>
      <c r="E193" s="247" t="s">
        <v>1</v>
      </c>
      <c r="F193" s="248" t="s">
        <v>177</v>
      </c>
      <c r="G193" s="246"/>
      <c r="H193" s="249">
        <v>298.29199999999997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170</v>
      </c>
      <c r="AU193" s="255" t="s">
        <v>89</v>
      </c>
      <c r="AV193" s="14" t="s">
        <v>165</v>
      </c>
      <c r="AW193" s="14" t="s">
        <v>34</v>
      </c>
      <c r="AX193" s="14" t="s">
        <v>87</v>
      </c>
      <c r="AY193" s="255" t="s">
        <v>159</v>
      </c>
    </row>
    <row r="194" s="2" customFormat="1" ht="24.15" customHeight="1">
      <c r="A194" s="38"/>
      <c r="B194" s="39"/>
      <c r="C194" s="219" t="s">
        <v>235</v>
      </c>
      <c r="D194" s="219" t="s">
        <v>161</v>
      </c>
      <c r="E194" s="220" t="s">
        <v>564</v>
      </c>
      <c r="F194" s="221" t="s">
        <v>565</v>
      </c>
      <c r="G194" s="222" t="s">
        <v>168</v>
      </c>
      <c r="H194" s="223">
        <v>44.454999999999998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44</v>
      </c>
      <c r="O194" s="91"/>
      <c r="P194" s="229">
        <f>O194*H194</f>
        <v>0</v>
      </c>
      <c r="Q194" s="229">
        <v>2.5018699999999998</v>
      </c>
      <c r="R194" s="229">
        <f>Q194*H194</f>
        <v>111.22063084999999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165</v>
      </c>
      <c r="AT194" s="231" t="s">
        <v>161</v>
      </c>
      <c r="AU194" s="231" t="s">
        <v>89</v>
      </c>
      <c r="AY194" s="17" t="s">
        <v>159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87</v>
      </c>
      <c r="BK194" s="232">
        <f>ROUND(I194*H194,2)</f>
        <v>0</v>
      </c>
      <c r="BL194" s="17" t="s">
        <v>165</v>
      </c>
      <c r="BM194" s="231" t="s">
        <v>242</v>
      </c>
    </row>
    <row r="195" s="13" customFormat="1">
      <c r="A195" s="13"/>
      <c r="B195" s="233"/>
      <c r="C195" s="234"/>
      <c r="D195" s="235" t="s">
        <v>170</v>
      </c>
      <c r="E195" s="236" t="s">
        <v>1</v>
      </c>
      <c r="F195" s="237" t="s">
        <v>566</v>
      </c>
      <c r="G195" s="234"/>
      <c r="H195" s="238">
        <v>44.454999999999998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170</v>
      </c>
      <c r="AU195" s="244" t="s">
        <v>89</v>
      </c>
      <c r="AV195" s="13" t="s">
        <v>89</v>
      </c>
      <c r="AW195" s="13" t="s">
        <v>34</v>
      </c>
      <c r="AX195" s="13" t="s">
        <v>79</v>
      </c>
      <c r="AY195" s="244" t="s">
        <v>159</v>
      </c>
    </row>
    <row r="196" s="14" customFormat="1">
      <c r="A196" s="14"/>
      <c r="B196" s="245"/>
      <c r="C196" s="246"/>
      <c r="D196" s="235" t="s">
        <v>170</v>
      </c>
      <c r="E196" s="247" t="s">
        <v>1</v>
      </c>
      <c r="F196" s="248" t="s">
        <v>177</v>
      </c>
      <c r="G196" s="246"/>
      <c r="H196" s="249">
        <v>44.454999999999998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170</v>
      </c>
      <c r="AU196" s="255" t="s">
        <v>89</v>
      </c>
      <c r="AV196" s="14" t="s">
        <v>165</v>
      </c>
      <c r="AW196" s="14" t="s">
        <v>34</v>
      </c>
      <c r="AX196" s="14" t="s">
        <v>87</v>
      </c>
      <c r="AY196" s="255" t="s">
        <v>159</v>
      </c>
    </row>
    <row r="197" s="2" customFormat="1" ht="16.5" customHeight="1">
      <c r="A197" s="38"/>
      <c r="B197" s="39"/>
      <c r="C197" s="219" t="s">
        <v>8</v>
      </c>
      <c r="D197" s="219" t="s">
        <v>161</v>
      </c>
      <c r="E197" s="220" t="s">
        <v>567</v>
      </c>
      <c r="F197" s="221" t="s">
        <v>568</v>
      </c>
      <c r="G197" s="222" t="s">
        <v>212</v>
      </c>
      <c r="H197" s="223">
        <v>3.9430000000000001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44</v>
      </c>
      <c r="O197" s="91"/>
      <c r="P197" s="229">
        <f>O197*H197</f>
        <v>0</v>
      </c>
      <c r="Q197" s="229">
        <v>1.04922</v>
      </c>
      <c r="R197" s="229">
        <f>Q197*H197</f>
        <v>4.13707446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165</v>
      </c>
      <c r="AT197" s="231" t="s">
        <v>161</v>
      </c>
      <c r="AU197" s="231" t="s">
        <v>89</v>
      </c>
      <c r="AY197" s="17" t="s">
        <v>159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87</v>
      </c>
      <c r="BK197" s="232">
        <f>ROUND(I197*H197,2)</f>
        <v>0</v>
      </c>
      <c r="BL197" s="17" t="s">
        <v>165</v>
      </c>
      <c r="BM197" s="231" t="s">
        <v>246</v>
      </c>
    </row>
    <row r="198" s="13" customFormat="1">
      <c r="A198" s="13"/>
      <c r="B198" s="233"/>
      <c r="C198" s="234"/>
      <c r="D198" s="235" t="s">
        <v>170</v>
      </c>
      <c r="E198" s="236" t="s">
        <v>1</v>
      </c>
      <c r="F198" s="237" t="s">
        <v>569</v>
      </c>
      <c r="G198" s="234"/>
      <c r="H198" s="238">
        <v>3.9430000000000001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170</v>
      </c>
      <c r="AU198" s="244" t="s">
        <v>89</v>
      </c>
      <c r="AV198" s="13" t="s">
        <v>89</v>
      </c>
      <c r="AW198" s="13" t="s">
        <v>34</v>
      </c>
      <c r="AX198" s="13" t="s">
        <v>79</v>
      </c>
      <c r="AY198" s="244" t="s">
        <v>159</v>
      </c>
    </row>
    <row r="199" s="14" customFormat="1">
      <c r="A199" s="14"/>
      <c r="B199" s="245"/>
      <c r="C199" s="246"/>
      <c r="D199" s="235" t="s">
        <v>170</v>
      </c>
      <c r="E199" s="247" t="s">
        <v>1</v>
      </c>
      <c r="F199" s="248" t="s">
        <v>177</v>
      </c>
      <c r="G199" s="246"/>
      <c r="H199" s="249">
        <v>3.9430000000000001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170</v>
      </c>
      <c r="AU199" s="255" t="s">
        <v>89</v>
      </c>
      <c r="AV199" s="14" t="s">
        <v>165</v>
      </c>
      <c r="AW199" s="14" t="s">
        <v>34</v>
      </c>
      <c r="AX199" s="14" t="s">
        <v>87</v>
      </c>
      <c r="AY199" s="255" t="s">
        <v>159</v>
      </c>
    </row>
    <row r="200" s="12" customFormat="1" ht="22.8" customHeight="1">
      <c r="A200" s="12"/>
      <c r="B200" s="203"/>
      <c r="C200" s="204"/>
      <c r="D200" s="205" t="s">
        <v>78</v>
      </c>
      <c r="E200" s="217" t="s">
        <v>165</v>
      </c>
      <c r="F200" s="217" t="s">
        <v>570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SUM(P201:P236)</f>
        <v>0</v>
      </c>
      <c r="Q200" s="211"/>
      <c r="R200" s="212">
        <f>SUM(R201:R236)</f>
        <v>15.93929683</v>
      </c>
      <c r="S200" s="211"/>
      <c r="T200" s="213">
        <f>SUM(T201:T236)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87</v>
      </c>
      <c r="AT200" s="215" t="s">
        <v>78</v>
      </c>
      <c r="AU200" s="215" t="s">
        <v>87</v>
      </c>
      <c r="AY200" s="214" t="s">
        <v>159</v>
      </c>
      <c r="BK200" s="216">
        <f>SUM(BK201:BK236)</f>
        <v>0</v>
      </c>
    </row>
    <row r="201" s="2" customFormat="1" ht="21.75" customHeight="1">
      <c r="A201" s="38"/>
      <c r="B201" s="39"/>
      <c r="C201" s="219" t="s">
        <v>243</v>
      </c>
      <c r="D201" s="219" t="s">
        <v>161</v>
      </c>
      <c r="E201" s="220" t="s">
        <v>571</v>
      </c>
      <c r="F201" s="221" t="s">
        <v>572</v>
      </c>
      <c r="G201" s="222" t="s">
        <v>168</v>
      </c>
      <c r="H201" s="223">
        <v>5.1840000000000002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44</v>
      </c>
      <c r="O201" s="91"/>
      <c r="P201" s="229">
        <f>O201*H201</f>
        <v>0</v>
      </c>
      <c r="Q201" s="229">
        <v>2.5019499999999999</v>
      </c>
      <c r="R201" s="229">
        <f>Q201*H201</f>
        <v>12.9701088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165</v>
      </c>
      <c r="AT201" s="231" t="s">
        <v>161</v>
      </c>
      <c r="AU201" s="231" t="s">
        <v>89</v>
      </c>
      <c r="AY201" s="17" t="s">
        <v>159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87</v>
      </c>
      <c r="BK201" s="232">
        <f>ROUND(I201*H201,2)</f>
        <v>0</v>
      </c>
      <c r="BL201" s="17" t="s">
        <v>165</v>
      </c>
      <c r="BM201" s="231" t="s">
        <v>252</v>
      </c>
    </row>
    <row r="202" s="13" customFormat="1">
      <c r="A202" s="13"/>
      <c r="B202" s="233"/>
      <c r="C202" s="234"/>
      <c r="D202" s="235" t="s">
        <v>170</v>
      </c>
      <c r="E202" s="236" t="s">
        <v>1</v>
      </c>
      <c r="F202" s="237" t="s">
        <v>573</v>
      </c>
      <c r="G202" s="234"/>
      <c r="H202" s="238">
        <v>5.1840000000000002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170</v>
      </c>
      <c r="AU202" s="244" t="s">
        <v>89</v>
      </c>
      <c r="AV202" s="13" t="s">
        <v>89</v>
      </c>
      <c r="AW202" s="13" t="s">
        <v>34</v>
      </c>
      <c r="AX202" s="13" t="s">
        <v>79</v>
      </c>
      <c r="AY202" s="244" t="s">
        <v>159</v>
      </c>
    </row>
    <row r="203" s="14" customFormat="1">
      <c r="A203" s="14"/>
      <c r="B203" s="245"/>
      <c r="C203" s="246"/>
      <c r="D203" s="235" t="s">
        <v>170</v>
      </c>
      <c r="E203" s="247" t="s">
        <v>1</v>
      </c>
      <c r="F203" s="248" t="s">
        <v>177</v>
      </c>
      <c r="G203" s="246"/>
      <c r="H203" s="249">
        <v>5.1840000000000002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170</v>
      </c>
      <c r="AU203" s="255" t="s">
        <v>89</v>
      </c>
      <c r="AV203" s="14" t="s">
        <v>165</v>
      </c>
      <c r="AW203" s="14" t="s">
        <v>34</v>
      </c>
      <c r="AX203" s="14" t="s">
        <v>87</v>
      </c>
      <c r="AY203" s="255" t="s">
        <v>159</v>
      </c>
    </row>
    <row r="204" s="2" customFormat="1" ht="24.15" customHeight="1">
      <c r="A204" s="38"/>
      <c r="B204" s="39"/>
      <c r="C204" s="219" t="s">
        <v>248</v>
      </c>
      <c r="D204" s="219" t="s">
        <v>161</v>
      </c>
      <c r="E204" s="220" t="s">
        <v>574</v>
      </c>
      <c r="F204" s="221" t="s">
        <v>575</v>
      </c>
      <c r="G204" s="222" t="s">
        <v>212</v>
      </c>
      <c r="H204" s="223">
        <v>0.98899999999999999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44</v>
      </c>
      <c r="O204" s="91"/>
      <c r="P204" s="229">
        <f>O204*H204</f>
        <v>0</v>
      </c>
      <c r="Q204" s="229">
        <v>1.0492699999999999</v>
      </c>
      <c r="R204" s="229">
        <f>Q204*H204</f>
        <v>1.03772803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165</v>
      </c>
      <c r="AT204" s="231" t="s">
        <v>161</v>
      </c>
      <c r="AU204" s="231" t="s">
        <v>89</v>
      </c>
      <c r="AY204" s="17" t="s">
        <v>159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87</v>
      </c>
      <c r="BK204" s="232">
        <f>ROUND(I204*H204,2)</f>
        <v>0</v>
      </c>
      <c r="BL204" s="17" t="s">
        <v>165</v>
      </c>
      <c r="BM204" s="231" t="s">
        <v>255</v>
      </c>
    </row>
    <row r="205" s="13" customFormat="1">
      <c r="A205" s="13"/>
      <c r="B205" s="233"/>
      <c r="C205" s="234"/>
      <c r="D205" s="235" t="s">
        <v>170</v>
      </c>
      <c r="E205" s="236" t="s">
        <v>1</v>
      </c>
      <c r="F205" s="237" t="s">
        <v>576</v>
      </c>
      <c r="G205" s="234"/>
      <c r="H205" s="238">
        <v>0.98899999999999999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170</v>
      </c>
      <c r="AU205" s="244" t="s">
        <v>89</v>
      </c>
      <c r="AV205" s="13" t="s">
        <v>89</v>
      </c>
      <c r="AW205" s="13" t="s">
        <v>34</v>
      </c>
      <c r="AX205" s="13" t="s">
        <v>79</v>
      </c>
      <c r="AY205" s="244" t="s">
        <v>159</v>
      </c>
    </row>
    <row r="206" s="14" customFormat="1">
      <c r="A206" s="14"/>
      <c r="B206" s="245"/>
      <c r="C206" s="246"/>
      <c r="D206" s="235" t="s">
        <v>170</v>
      </c>
      <c r="E206" s="247" t="s">
        <v>1</v>
      </c>
      <c r="F206" s="248" t="s">
        <v>177</v>
      </c>
      <c r="G206" s="246"/>
      <c r="H206" s="249">
        <v>0.98899999999999999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170</v>
      </c>
      <c r="AU206" s="255" t="s">
        <v>89</v>
      </c>
      <c r="AV206" s="14" t="s">
        <v>165</v>
      </c>
      <c r="AW206" s="14" t="s">
        <v>34</v>
      </c>
      <c r="AX206" s="14" t="s">
        <v>87</v>
      </c>
      <c r="AY206" s="255" t="s">
        <v>159</v>
      </c>
    </row>
    <row r="207" s="2" customFormat="1" ht="16.5" customHeight="1">
      <c r="A207" s="38"/>
      <c r="B207" s="39"/>
      <c r="C207" s="219" t="s">
        <v>213</v>
      </c>
      <c r="D207" s="219" t="s">
        <v>161</v>
      </c>
      <c r="E207" s="220" t="s">
        <v>577</v>
      </c>
      <c r="F207" s="221" t="s">
        <v>578</v>
      </c>
      <c r="G207" s="222" t="s">
        <v>350</v>
      </c>
      <c r="H207" s="223">
        <v>23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44</v>
      </c>
      <c r="O207" s="91"/>
      <c r="P207" s="229">
        <f>O207*H207</f>
        <v>0</v>
      </c>
      <c r="Q207" s="229">
        <v>0.0070200000000000002</v>
      </c>
      <c r="R207" s="229">
        <f>Q207*H207</f>
        <v>0.16145999999999999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165</v>
      </c>
      <c r="AT207" s="231" t="s">
        <v>161</v>
      </c>
      <c r="AU207" s="231" t="s">
        <v>89</v>
      </c>
      <c r="AY207" s="17" t="s">
        <v>159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87</v>
      </c>
      <c r="BK207" s="232">
        <f>ROUND(I207*H207,2)</f>
        <v>0</v>
      </c>
      <c r="BL207" s="17" t="s">
        <v>165</v>
      </c>
      <c r="BM207" s="231" t="s">
        <v>347</v>
      </c>
    </row>
    <row r="208" s="13" customFormat="1">
      <c r="A208" s="13"/>
      <c r="B208" s="233"/>
      <c r="C208" s="234"/>
      <c r="D208" s="235" t="s">
        <v>170</v>
      </c>
      <c r="E208" s="236" t="s">
        <v>1</v>
      </c>
      <c r="F208" s="237" t="s">
        <v>579</v>
      </c>
      <c r="G208" s="234"/>
      <c r="H208" s="238">
        <v>23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170</v>
      </c>
      <c r="AU208" s="244" t="s">
        <v>89</v>
      </c>
      <c r="AV208" s="13" t="s">
        <v>89</v>
      </c>
      <c r="AW208" s="13" t="s">
        <v>34</v>
      </c>
      <c r="AX208" s="13" t="s">
        <v>79</v>
      </c>
      <c r="AY208" s="244" t="s">
        <v>159</v>
      </c>
    </row>
    <row r="209" s="14" customFormat="1">
      <c r="A209" s="14"/>
      <c r="B209" s="245"/>
      <c r="C209" s="246"/>
      <c r="D209" s="235" t="s">
        <v>170</v>
      </c>
      <c r="E209" s="247" t="s">
        <v>1</v>
      </c>
      <c r="F209" s="248" t="s">
        <v>177</v>
      </c>
      <c r="G209" s="246"/>
      <c r="H209" s="249">
        <v>23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170</v>
      </c>
      <c r="AU209" s="255" t="s">
        <v>89</v>
      </c>
      <c r="AV209" s="14" t="s">
        <v>165</v>
      </c>
      <c r="AW209" s="14" t="s">
        <v>34</v>
      </c>
      <c r="AX209" s="14" t="s">
        <v>87</v>
      </c>
      <c r="AY209" s="255" t="s">
        <v>159</v>
      </c>
    </row>
    <row r="210" s="2" customFormat="1" ht="16.5" customHeight="1">
      <c r="A210" s="38"/>
      <c r="B210" s="39"/>
      <c r="C210" s="256" t="s">
        <v>258</v>
      </c>
      <c r="D210" s="256" t="s">
        <v>209</v>
      </c>
      <c r="E210" s="257" t="s">
        <v>580</v>
      </c>
      <c r="F210" s="258" t="s">
        <v>581</v>
      </c>
      <c r="G210" s="259" t="s">
        <v>350</v>
      </c>
      <c r="H210" s="260">
        <v>3</v>
      </c>
      <c r="I210" s="261"/>
      <c r="J210" s="262">
        <f>ROUND(I210*H210,2)</f>
        <v>0</v>
      </c>
      <c r="K210" s="263"/>
      <c r="L210" s="264"/>
      <c r="M210" s="265" t="s">
        <v>1</v>
      </c>
      <c r="N210" s="266" t="s">
        <v>44</v>
      </c>
      <c r="O210" s="91"/>
      <c r="P210" s="229">
        <f>O210*H210</f>
        <v>0</v>
      </c>
      <c r="Q210" s="229">
        <v>0.070999999999999994</v>
      </c>
      <c r="R210" s="229">
        <f>Q210*H210</f>
        <v>0.21299999999999997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202</v>
      </c>
      <c r="AT210" s="231" t="s">
        <v>209</v>
      </c>
      <c r="AU210" s="231" t="s">
        <v>89</v>
      </c>
      <c r="AY210" s="17" t="s">
        <v>159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87</v>
      </c>
      <c r="BK210" s="232">
        <f>ROUND(I210*H210,2)</f>
        <v>0</v>
      </c>
      <c r="BL210" s="17" t="s">
        <v>165</v>
      </c>
      <c r="BM210" s="231" t="s">
        <v>356</v>
      </c>
    </row>
    <row r="211" s="13" customFormat="1">
      <c r="A211" s="13"/>
      <c r="B211" s="233"/>
      <c r="C211" s="234"/>
      <c r="D211" s="235" t="s">
        <v>170</v>
      </c>
      <c r="E211" s="236" t="s">
        <v>1</v>
      </c>
      <c r="F211" s="237" t="s">
        <v>178</v>
      </c>
      <c r="G211" s="234"/>
      <c r="H211" s="238">
        <v>3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170</v>
      </c>
      <c r="AU211" s="244" t="s">
        <v>89</v>
      </c>
      <c r="AV211" s="13" t="s">
        <v>89</v>
      </c>
      <c r="AW211" s="13" t="s">
        <v>34</v>
      </c>
      <c r="AX211" s="13" t="s">
        <v>79</v>
      </c>
      <c r="AY211" s="244" t="s">
        <v>159</v>
      </c>
    </row>
    <row r="212" s="14" customFormat="1">
      <c r="A212" s="14"/>
      <c r="B212" s="245"/>
      <c r="C212" s="246"/>
      <c r="D212" s="235" t="s">
        <v>170</v>
      </c>
      <c r="E212" s="247" t="s">
        <v>1</v>
      </c>
      <c r="F212" s="248" t="s">
        <v>177</v>
      </c>
      <c r="G212" s="246"/>
      <c r="H212" s="249">
        <v>3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170</v>
      </c>
      <c r="AU212" s="255" t="s">
        <v>89</v>
      </c>
      <c r="AV212" s="14" t="s">
        <v>165</v>
      </c>
      <c r="AW212" s="14" t="s">
        <v>34</v>
      </c>
      <c r="AX212" s="14" t="s">
        <v>87</v>
      </c>
      <c r="AY212" s="255" t="s">
        <v>159</v>
      </c>
    </row>
    <row r="213" s="2" customFormat="1" ht="16.5" customHeight="1">
      <c r="A213" s="38"/>
      <c r="B213" s="39"/>
      <c r="C213" s="256" t="s">
        <v>263</v>
      </c>
      <c r="D213" s="256" t="s">
        <v>209</v>
      </c>
      <c r="E213" s="257" t="s">
        <v>582</v>
      </c>
      <c r="F213" s="258" t="s">
        <v>583</v>
      </c>
      <c r="G213" s="259" t="s">
        <v>350</v>
      </c>
      <c r="H213" s="260">
        <v>8</v>
      </c>
      <c r="I213" s="261"/>
      <c r="J213" s="262">
        <f>ROUND(I213*H213,2)</f>
        <v>0</v>
      </c>
      <c r="K213" s="263"/>
      <c r="L213" s="264"/>
      <c r="M213" s="265" t="s">
        <v>1</v>
      </c>
      <c r="N213" s="266" t="s">
        <v>44</v>
      </c>
      <c r="O213" s="91"/>
      <c r="P213" s="229">
        <f>O213*H213</f>
        <v>0</v>
      </c>
      <c r="Q213" s="229">
        <v>0.079000000000000001</v>
      </c>
      <c r="R213" s="229">
        <f>Q213*H213</f>
        <v>0.63200000000000001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202</v>
      </c>
      <c r="AT213" s="231" t="s">
        <v>209</v>
      </c>
      <c r="AU213" s="231" t="s">
        <v>89</v>
      </c>
      <c r="AY213" s="17" t="s">
        <v>159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87</v>
      </c>
      <c r="BK213" s="232">
        <f>ROUND(I213*H213,2)</f>
        <v>0</v>
      </c>
      <c r="BL213" s="17" t="s">
        <v>165</v>
      </c>
      <c r="BM213" s="231" t="s">
        <v>261</v>
      </c>
    </row>
    <row r="214" s="13" customFormat="1">
      <c r="A214" s="13"/>
      <c r="B214" s="233"/>
      <c r="C214" s="234"/>
      <c r="D214" s="235" t="s">
        <v>170</v>
      </c>
      <c r="E214" s="236" t="s">
        <v>1</v>
      </c>
      <c r="F214" s="237" t="s">
        <v>202</v>
      </c>
      <c r="G214" s="234"/>
      <c r="H214" s="238">
        <v>8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170</v>
      </c>
      <c r="AU214" s="244" t="s">
        <v>89</v>
      </c>
      <c r="AV214" s="13" t="s">
        <v>89</v>
      </c>
      <c r="AW214" s="13" t="s">
        <v>34</v>
      </c>
      <c r="AX214" s="13" t="s">
        <v>79</v>
      </c>
      <c r="AY214" s="244" t="s">
        <v>159</v>
      </c>
    </row>
    <row r="215" s="14" customFormat="1">
      <c r="A215" s="14"/>
      <c r="B215" s="245"/>
      <c r="C215" s="246"/>
      <c r="D215" s="235" t="s">
        <v>170</v>
      </c>
      <c r="E215" s="247" t="s">
        <v>1</v>
      </c>
      <c r="F215" s="248" t="s">
        <v>177</v>
      </c>
      <c r="G215" s="246"/>
      <c r="H215" s="249">
        <v>8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170</v>
      </c>
      <c r="AU215" s="255" t="s">
        <v>89</v>
      </c>
      <c r="AV215" s="14" t="s">
        <v>165</v>
      </c>
      <c r="AW215" s="14" t="s">
        <v>34</v>
      </c>
      <c r="AX215" s="14" t="s">
        <v>87</v>
      </c>
      <c r="AY215" s="255" t="s">
        <v>159</v>
      </c>
    </row>
    <row r="216" s="2" customFormat="1" ht="16.5" customHeight="1">
      <c r="A216" s="38"/>
      <c r="B216" s="39"/>
      <c r="C216" s="256" t="s">
        <v>7</v>
      </c>
      <c r="D216" s="256" t="s">
        <v>209</v>
      </c>
      <c r="E216" s="257" t="s">
        <v>584</v>
      </c>
      <c r="F216" s="258" t="s">
        <v>585</v>
      </c>
      <c r="G216" s="259" t="s">
        <v>350</v>
      </c>
      <c r="H216" s="260">
        <v>1</v>
      </c>
      <c r="I216" s="261"/>
      <c r="J216" s="262">
        <f>ROUND(I216*H216,2)</f>
        <v>0</v>
      </c>
      <c r="K216" s="263"/>
      <c r="L216" s="264"/>
      <c r="M216" s="265" t="s">
        <v>1</v>
      </c>
      <c r="N216" s="266" t="s">
        <v>44</v>
      </c>
      <c r="O216" s="91"/>
      <c r="P216" s="229">
        <f>O216*H216</f>
        <v>0</v>
      </c>
      <c r="Q216" s="229">
        <v>0.095000000000000001</v>
      </c>
      <c r="R216" s="229">
        <f>Q216*H216</f>
        <v>0.095000000000000001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202</v>
      </c>
      <c r="AT216" s="231" t="s">
        <v>209</v>
      </c>
      <c r="AU216" s="231" t="s">
        <v>89</v>
      </c>
      <c r="AY216" s="17" t="s">
        <v>159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87</v>
      </c>
      <c r="BK216" s="232">
        <f>ROUND(I216*H216,2)</f>
        <v>0</v>
      </c>
      <c r="BL216" s="17" t="s">
        <v>165</v>
      </c>
      <c r="BM216" s="231" t="s">
        <v>371</v>
      </c>
    </row>
    <row r="217" s="13" customFormat="1">
      <c r="A217" s="13"/>
      <c r="B217" s="233"/>
      <c r="C217" s="234"/>
      <c r="D217" s="235" t="s">
        <v>170</v>
      </c>
      <c r="E217" s="236" t="s">
        <v>1</v>
      </c>
      <c r="F217" s="237" t="s">
        <v>87</v>
      </c>
      <c r="G217" s="234"/>
      <c r="H217" s="238">
        <v>1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170</v>
      </c>
      <c r="AU217" s="244" t="s">
        <v>89</v>
      </c>
      <c r="AV217" s="13" t="s">
        <v>89</v>
      </c>
      <c r="AW217" s="13" t="s">
        <v>34</v>
      </c>
      <c r="AX217" s="13" t="s">
        <v>79</v>
      </c>
      <c r="AY217" s="244" t="s">
        <v>159</v>
      </c>
    </row>
    <row r="218" s="14" customFormat="1">
      <c r="A218" s="14"/>
      <c r="B218" s="245"/>
      <c r="C218" s="246"/>
      <c r="D218" s="235" t="s">
        <v>170</v>
      </c>
      <c r="E218" s="247" t="s">
        <v>1</v>
      </c>
      <c r="F218" s="248" t="s">
        <v>177</v>
      </c>
      <c r="G218" s="246"/>
      <c r="H218" s="249">
        <v>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170</v>
      </c>
      <c r="AU218" s="255" t="s">
        <v>89</v>
      </c>
      <c r="AV218" s="14" t="s">
        <v>165</v>
      </c>
      <c r="AW218" s="14" t="s">
        <v>34</v>
      </c>
      <c r="AX218" s="14" t="s">
        <v>87</v>
      </c>
      <c r="AY218" s="255" t="s">
        <v>159</v>
      </c>
    </row>
    <row r="219" s="2" customFormat="1" ht="16.5" customHeight="1">
      <c r="A219" s="38"/>
      <c r="B219" s="39"/>
      <c r="C219" s="256" t="s">
        <v>276</v>
      </c>
      <c r="D219" s="256" t="s">
        <v>209</v>
      </c>
      <c r="E219" s="257" t="s">
        <v>586</v>
      </c>
      <c r="F219" s="258" t="s">
        <v>587</v>
      </c>
      <c r="G219" s="259" t="s">
        <v>350</v>
      </c>
      <c r="H219" s="260">
        <v>3</v>
      </c>
      <c r="I219" s="261"/>
      <c r="J219" s="262">
        <f>ROUND(I219*H219,2)</f>
        <v>0</v>
      </c>
      <c r="K219" s="263"/>
      <c r="L219" s="264"/>
      <c r="M219" s="265" t="s">
        <v>1</v>
      </c>
      <c r="N219" s="266" t="s">
        <v>44</v>
      </c>
      <c r="O219" s="91"/>
      <c r="P219" s="229">
        <f>O219*H219</f>
        <v>0</v>
      </c>
      <c r="Q219" s="229">
        <v>0.078</v>
      </c>
      <c r="R219" s="229">
        <f>Q219*H219</f>
        <v>0.23399999999999999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202</v>
      </c>
      <c r="AT219" s="231" t="s">
        <v>209</v>
      </c>
      <c r="AU219" s="231" t="s">
        <v>89</v>
      </c>
      <c r="AY219" s="17" t="s">
        <v>159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87</v>
      </c>
      <c r="BK219" s="232">
        <f>ROUND(I219*H219,2)</f>
        <v>0</v>
      </c>
      <c r="BL219" s="17" t="s">
        <v>165</v>
      </c>
      <c r="BM219" s="231" t="s">
        <v>266</v>
      </c>
    </row>
    <row r="220" s="13" customFormat="1">
      <c r="A220" s="13"/>
      <c r="B220" s="233"/>
      <c r="C220" s="234"/>
      <c r="D220" s="235" t="s">
        <v>170</v>
      </c>
      <c r="E220" s="236" t="s">
        <v>1</v>
      </c>
      <c r="F220" s="237" t="s">
        <v>178</v>
      </c>
      <c r="G220" s="234"/>
      <c r="H220" s="238">
        <v>3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170</v>
      </c>
      <c r="AU220" s="244" t="s">
        <v>89</v>
      </c>
      <c r="AV220" s="13" t="s">
        <v>89</v>
      </c>
      <c r="AW220" s="13" t="s">
        <v>34</v>
      </c>
      <c r="AX220" s="13" t="s">
        <v>79</v>
      </c>
      <c r="AY220" s="244" t="s">
        <v>159</v>
      </c>
    </row>
    <row r="221" s="14" customFormat="1">
      <c r="A221" s="14"/>
      <c r="B221" s="245"/>
      <c r="C221" s="246"/>
      <c r="D221" s="235" t="s">
        <v>170</v>
      </c>
      <c r="E221" s="247" t="s">
        <v>1</v>
      </c>
      <c r="F221" s="248" t="s">
        <v>177</v>
      </c>
      <c r="G221" s="246"/>
      <c r="H221" s="249">
        <v>3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170</v>
      </c>
      <c r="AU221" s="255" t="s">
        <v>89</v>
      </c>
      <c r="AV221" s="14" t="s">
        <v>165</v>
      </c>
      <c r="AW221" s="14" t="s">
        <v>34</v>
      </c>
      <c r="AX221" s="14" t="s">
        <v>87</v>
      </c>
      <c r="AY221" s="255" t="s">
        <v>159</v>
      </c>
    </row>
    <row r="222" s="2" customFormat="1" ht="16.5" customHeight="1">
      <c r="A222" s="38"/>
      <c r="B222" s="39"/>
      <c r="C222" s="256" t="s">
        <v>280</v>
      </c>
      <c r="D222" s="256" t="s">
        <v>209</v>
      </c>
      <c r="E222" s="257" t="s">
        <v>588</v>
      </c>
      <c r="F222" s="258" t="s">
        <v>589</v>
      </c>
      <c r="G222" s="259" t="s">
        <v>350</v>
      </c>
      <c r="H222" s="260">
        <v>2</v>
      </c>
      <c r="I222" s="261"/>
      <c r="J222" s="262">
        <f>ROUND(I222*H222,2)</f>
        <v>0</v>
      </c>
      <c r="K222" s="263"/>
      <c r="L222" s="264"/>
      <c r="M222" s="265" t="s">
        <v>1</v>
      </c>
      <c r="N222" s="266" t="s">
        <v>44</v>
      </c>
      <c r="O222" s="91"/>
      <c r="P222" s="229">
        <f>O222*H222</f>
        <v>0</v>
      </c>
      <c r="Q222" s="229">
        <v>0.085000000000000006</v>
      </c>
      <c r="R222" s="229">
        <f>Q222*H222</f>
        <v>0.17000000000000001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202</v>
      </c>
      <c r="AT222" s="231" t="s">
        <v>209</v>
      </c>
      <c r="AU222" s="231" t="s">
        <v>89</v>
      </c>
      <c r="AY222" s="17" t="s">
        <v>159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87</v>
      </c>
      <c r="BK222" s="232">
        <f>ROUND(I222*H222,2)</f>
        <v>0</v>
      </c>
      <c r="BL222" s="17" t="s">
        <v>165</v>
      </c>
      <c r="BM222" s="231" t="s">
        <v>275</v>
      </c>
    </row>
    <row r="223" s="13" customFormat="1">
      <c r="A223" s="13"/>
      <c r="B223" s="233"/>
      <c r="C223" s="234"/>
      <c r="D223" s="235" t="s">
        <v>170</v>
      </c>
      <c r="E223" s="236" t="s">
        <v>1</v>
      </c>
      <c r="F223" s="237" t="s">
        <v>89</v>
      </c>
      <c r="G223" s="234"/>
      <c r="H223" s="238">
        <v>2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170</v>
      </c>
      <c r="AU223" s="244" t="s">
        <v>89</v>
      </c>
      <c r="AV223" s="13" t="s">
        <v>89</v>
      </c>
      <c r="AW223" s="13" t="s">
        <v>34</v>
      </c>
      <c r="AX223" s="13" t="s">
        <v>79</v>
      </c>
      <c r="AY223" s="244" t="s">
        <v>159</v>
      </c>
    </row>
    <row r="224" s="14" customFormat="1">
      <c r="A224" s="14"/>
      <c r="B224" s="245"/>
      <c r="C224" s="246"/>
      <c r="D224" s="235" t="s">
        <v>170</v>
      </c>
      <c r="E224" s="247" t="s">
        <v>1</v>
      </c>
      <c r="F224" s="248" t="s">
        <v>177</v>
      </c>
      <c r="G224" s="246"/>
      <c r="H224" s="249">
        <v>2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170</v>
      </c>
      <c r="AU224" s="255" t="s">
        <v>89</v>
      </c>
      <c r="AV224" s="14" t="s">
        <v>165</v>
      </c>
      <c r="AW224" s="14" t="s">
        <v>34</v>
      </c>
      <c r="AX224" s="14" t="s">
        <v>87</v>
      </c>
      <c r="AY224" s="255" t="s">
        <v>159</v>
      </c>
    </row>
    <row r="225" s="2" customFormat="1" ht="16.5" customHeight="1">
      <c r="A225" s="38"/>
      <c r="B225" s="39"/>
      <c r="C225" s="256" t="s">
        <v>284</v>
      </c>
      <c r="D225" s="256" t="s">
        <v>209</v>
      </c>
      <c r="E225" s="257" t="s">
        <v>590</v>
      </c>
      <c r="F225" s="258" t="s">
        <v>591</v>
      </c>
      <c r="G225" s="259" t="s">
        <v>350</v>
      </c>
      <c r="H225" s="260">
        <v>1</v>
      </c>
      <c r="I225" s="261"/>
      <c r="J225" s="262">
        <f>ROUND(I225*H225,2)</f>
        <v>0</v>
      </c>
      <c r="K225" s="263"/>
      <c r="L225" s="264"/>
      <c r="M225" s="265" t="s">
        <v>1</v>
      </c>
      <c r="N225" s="266" t="s">
        <v>44</v>
      </c>
      <c r="O225" s="91"/>
      <c r="P225" s="229">
        <f>O225*H225</f>
        <v>0</v>
      </c>
      <c r="Q225" s="229">
        <v>0.10199999999999999</v>
      </c>
      <c r="R225" s="229">
        <f>Q225*H225</f>
        <v>0.10199999999999999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202</v>
      </c>
      <c r="AT225" s="231" t="s">
        <v>209</v>
      </c>
      <c r="AU225" s="231" t="s">
        <v>89</v>
      </c>
      <c r="AY225" s="17" t="s">
        <v>159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87</v>
      </c>
      <c r="BK225" s="232">
        <f>ROUND(I225*H225,2)</f>
        <v>0</v>
      </c>
      <c r="BL225" s="17" t="s">
        <v>165</v>
      </c>
      <c r="BM225" s="231" t="s">
        <v>279</v>
      </c>
    </row>
    <row r="226" s="13" customFormat="1">
      <c r="A226" s="13"/>
      <c r="B226" s="233"/>
      <c r="C226" s="234"/>
      <c r="D226" s="235" t="s">
        <v>170</v>
      </c>
      <c r="E226" s="236" t="s">
        <v>1</v>
      </c>
      <c r="F226" s="237" t="s">
        <v>87</v>
      </c>
      <c r="G226" s="234"/>
      <c r="H226" s="238">
        <v>1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170</v>
      </c>
      <c r="AU226" s="244" t="s">
        <v>89</v>
      </c>
      <c r="AV226" s="13" t="s">
        <v>89</v>
      </c>
      <c r="AW226" s="13" t="s">
        <v>34</v>
      </c>
      <c r="AX226" s="13" t="s">
        <v>79</v>
      </c>
      <c r="AY226" s="244" t="s">
        <v>159</v>
      </c>
    </row>
    <row r="227" s="14" customFormat="1">
      <c r="A227" s="14"/>
      <c r="B227" s="245"/>
      <c r="C227" s="246"/>
      <c r="D227" s="235" t="s">
        <v>170</v>
      </c>
      <c r="E227" s="247" t="s">
        <v>1</v>
      </c>
      <c r="F227" s="248" t="s">
        <v>177</v>
      </c>
      <c r="G227" s="246"/>
      <c r="H227" s="249">
        <v>1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170</v>
      </c>
      <c r="AU227" s="255" t="s">
        <v>89</v>
      </c>
      <c r="AV227" s="14" t="s">
        <v>165</v>
      </c>
      <c r="AW227" s="14" t="s">
        <v>34</v>
      </c>
      <c r="AX227" s="14" t="s">
        <v>87</v>
      </c>
      <c r="AY227" s="255" t="s">
        <v>159</v>
      </c>
    </row>
    <row r="228" s="2" customFormat="1" ht="16.5" customHeight="1">
      <c r="A228" s="38"/>
      <c r="B228" s="39"/>
      <c r="C228" s="256" t="s">
        <v>288</v>
      </c>
      <c r="D228" s="256" t="s">
        <v>209</v>
      </c>
      <c r="E228" s="257" t="s">
        <v>592</v>
      </c>
      <c r="F228" s="258" t="s">
        <v>593</v>
      </c>
      <c r="G228" s="259" t="s">
        <v>350</v>
      </c>
      <c r="H228" s="260">
        <v>2</v>
      </c>
      <c r="I228" s="261"/>
      <c r="J228" s="262">
        <f>ROUND(I228*H228,2)</f>
        <v>0</v>
      </c>
      <c r="K228" s="263"/>
      <c r="L228" s="264"/>
      <c r="M228" s="265" t="s">
        <v>1</v>
      </c>
      <c r="N228" s="266" t="s">
        <v>44</v>
      </c>
      <c r="O228" s="91"/>
      <c r="P228" s="229">
        <f>O228*H228</f>
        <v>0</v>
      </c>
      <c r="Q228" s="229">
        <v>0.16200000000000001</v>
      </c>
      <c r="R228" s="229">
        <f>Q228*H228</f>
        <v>0.32400000000000001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202</v>
      </c>
      <c r="AT228" s="231" t="s">
        <v>209</v>
      </c>
      <c r="AU228" s="231" t="s">
        <v>89</v>
      </c>
      <c r="AY228" s="17" t="s">
        <v>159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87</v>
      </c>
      <c r="BK228" s="232">
        <f>ROUND(I228*H228,2)</f>
        <v>0</v>
      </c>
      <c r="BL228" s="17" t="s">
        <v>165</v>
      </c>
      <c r="BM228" s="231" t="s">
        <v>283</v>
      </c>
    </row>
    <row r="229" s="13" customFormat="1">
      <c r="A229" s="13"/>
      <c r="B229" s="233"/>
      <c r="C229" s="234"/>
      <c r="D229" s="235" t="s">
        <v>170</v>
      </c>
      <c r="E229" s="236" t="s">
        <v>1</v>
      </c>
      <c r="F229" s="237" t="s">
        <v>89</v>
      </c>
      <c r="G229" s="234"/>
      <c r="H229" s="238">
        <v>2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170</v>
      </c>
      <c r="AU229" s="244" t="s">
        <v>89</v>
      </c>
      <c r="AV229" s="13" t="s">
        <v>89</v>
      </c>
      <c r="AW229" s="13" t="s">
        <v>34</v>
      </c>
      <c r="AX229" s="13" t="s">
        <v>79</v>
      </c>
      <c r="AY229" s="244" t="s">
        <v>159</v>
      </c>
    </row>
    <row r="230" s="14" customFormat="1">
      <c r="A230" s="14"/>
      <c r="B230" s="245"/>
      <c r="C230" s="246"/>
      <c r="D230" s="235" t="s">
        <v>170</v>
      </c>
      <c r="E230" s="247" t="s">
        <v>1</v>
      </c>
      <c r="F230" s="248" t="s">
        <v>177</v>
      </c>
      <c r="G230" s="246"/>
      <c r="H230" s="249">
        <v>2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170</v>
      </c>
      <c r="AU230" s="255" t="s">
        <v>89</v>
      </c>
      <c r="AV230" s="14" t="s">
        <v>165</v>
      </c>
      <c r="AW230" s="14" t="s">
        <v>34</v>
      </c>
      <c r="AX230" s="14" t="s">
        <v>87</v>
      </c>
      <c r="AY230" s="255" t="s">
        <v>159</v>
      </c>
    </row>
    <row r="231" s="2" customFormat="1" ht="16.5" customHeight="1">
      <c r="A231" s="38"/>
      <c r="B231" s="39"/>
      <c r="C231" s="256" t="s">
        <v>238</v>
      </c>
      <c r="D231" s="256" t="s">
        <v>209</v>
      </c>
      <c r="E231" s="257" t="s">
        <v>594</v>
      </c>
      <c r="F231" s="258" t="s">
        <v>595</v>
      </c>
      <c r="G231" s="259" t="s">
        <v>350</v>
      </c>
      <c r="H231" s="260">
        <v>1</v>
      </c>
      <c r="I231" s="261"/>
      <c r="J231" s="262">
        <f>ROUND(I231*H231,2)</f>
        <v>0</v>
      </c>
      <c r="K231" s="263"/>
      <c r="L231" s="264"/>
      <c r="M231" s="265" t="s">
        <v>1</v>
      </c>
      <c r="N231" s="266" t="s">
        <v>44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202</v>
      </c>
      <c r="AT231" s="231" t="s">
        <v>209</v>
      </c>
      <c r="AU231" s="231" t="s">
        <v>89</v>
      </c>
      <c r="AY231" s="17" t="s">
        <v>159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87</v>
      </c>
      <c r="BK231" s="232">
        <f>ROUND(I231*H231,2)</f>
        <v>0</v>
      </c>
      <c r="BL231" s="17" t="s">
        <v>165</v>
      </c>
      <c r="BM231" s="231" t="s">
        <v>287</v>
      </c>
    </row>
    <row r="232" s="13" customFormat="1">
      <c r="A232" s="13"/>
      <c r="B232" s="233"/>
      <c r="C232" s="234"/>
      <c r="D232" s="235" t="s">
        <v>170</v>
      </c>
      <c r="E232" s="236" t="s">
        <v>1</v>
      </c>
      <c r="F232" s="237" t="s">
        <v>87</v>
      </c>
      <c r="G232" s="234"/>
      <c r="H232" s="238">
        <v>1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170</v>
      </c>
      <c r="AU232" s="244" t="s">
        <v>89</v>
      </c>
      <c r="AV232" s="13" t="s">
        <v>89</v>
      </c>
      <c r="AW232" s="13" t="s">
        <v>34</v>
      </c>
      <c r="AX232" s="13" t="s">
        <v>79</v>
      </c>
      <c r="AY232" s="244" t="s">
        <v>159</v>
      </c>
    </row>
    <row r="233" s="14" customFormat="1">
      <c r="A233" s="14"/>
      <c r="B233" s="245"/>
      <c r="C233" s="246"/>
      <c r="D233" s="235" t="s">
        <v>170</v>
      </c>
      <c r="E233" s="247" t="s">
        <v>1</v>
      </c>
      <c r="F233" s="248" t="s">
        <v>177</v>
      </c>
      <c r="G233" s="246"/>
      <c r="H233" s="249">
        <v>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170</v>
      </c>
      <c r="AU233" s="255" t="s">
        <v>89</v>
      </c>
      <c r="AV233" s="14" t="s">
        <v>165</v>
      </c>
      <c r="AW233" s="14" t="s">
        <v>34</v>
      </c>
      <c r="AX233" s="14" t="s">
        <v>87</v>
      </c>
      <c r="AY233" s="255" t="s">
        <v>159</v>
      </c>
    </row>
    <row r="234" s="2" customFormat="1" ht="16.5" customHeight="1">
      <c r="A234" s="38"/>
      <c r="B234" s="39"/>
      <c r="C234" s="256" t="s">
        <v>305</v>
      </c>
      <c r="D234" s="256" t="s">
        <v>209</v>
      </c>
      <c r="E234" s="257" t="s">
        <v>596</v>
      </c>
      <c r="F234" s="258" t="s">
        <v>597</v>
      </c>
      <c r="G234" s="259" t="s">
        <v>350</v>
      </c>
      <c r="H234" s="260">
        <v>2</v>
      </c>
      <c r="I234" s="261"/>
      <c r="J234" s="262">
        <f>ROUND(I234*H234,2)</f>
        <v>0</v>
      </c>
      <c r="K234" s="263"/>
      <c r="L234" s="264"/>
      <c r="M234" s="265" t="s">
        <v>1</v>
      </c>
      <c r="N234" s="266" t="s">
        <v>44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202</v>
      </c>
      <c r="AT234" s="231" t="s">
        <v>209</v>
      </c>
      <c r="AU234" s="231" t="s">
        <v>89</v>
      </c>
      <c r="AY234" s="17" t="s">
        <v>159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87</v>
      </c>
      <c r="BK234" s="232">
        <f>ROUND(I234*H234,2)</f>
        <v>0</v>
      </c>
      <c r="BL234" s="17" t="s">
        <v>165</v>
      </c>
      <c r="BM234" s="231" t="s">
        <v>291</v>
      </c>
    </row>
    <row r="235" s="13" customFormat="1">
      <c r="A235" s="13"/>
      <c r="B235" s="233"/>
      <c r="C235" s="234"/>
      <c r="D235" s="235" t="s">
        <v>170</v>
      </c>
      <c r="E235" s="236" t="s">
        <v>1</v>
      </c>
      <c r="F235" s="237" t="s">
        <v>89</v>
      </c>
      <c r="G235" s="234"/>
      <c r="H235" s="238">
        <v>2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170</v>
      </c>
      <c r="AU235" s="244" t="s">
        <v>89</v>
      </c>
      <c r="AV235" s="13" t="s">
        <v>89</v>
      </c>
      <c r="AW235" s="13" t="s">
        <v>34</v>
      </c>
      <c r="AX235" s="13" t="s">
        <v>79</v>
      </c>
      <c r="AY235" s="244" t="s">
        <v>159</v>
      </c>
    </row>
    <row r="236" s="14" customFormat="1">
      <c r="A236" s="14"/>
      <c r="B236" s="245"/>
      <c r="C236" s="246"/>
      <c r="D236" s="235" t="s">
        <v>170</v>
      </c>
      <c r="E236" s="247" t="s">
        <v>1</v>
      </c>
      <c r="F236" s="248" t="s">
        <v>177</v>
      </c>
      <c r="G236" s="246"/>
      <c r="H236" s="249">
        <v>2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170</v>
      </c>
      <c r="AU236" s="255" t="s">
        <v>89</v>
      </c>
      <c r="AV236" s="14" t="s">
        <v>165</v>
      </c>
      <c r="AW236" s="14" t="s">
        <v>34</v>
      </c>
      <c r="AX236" s="14" t="s">
        <v>87</v>
      </c>
      <c r="AY236" s="255" t="s">
        <v>159</v>
      </c>
    </row>
    <row r="237" s="12" customFormat="1" ht="22.8" customHeight="1">
      <c r="A237" s="12"/>
      <c r="B237" s="203"/>
      <c r="C237" s="204"/>
      <c r="D237" s="205" t="s">
        <v>78</v>
      </c>
      <c r="E237" s="217" t="s">
        <v>192</v>
      </c>
      <c r="F237" s="217" t="s">
        <v>598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SUM(P238:P241)</f>
        <v>0</v>
      </c>
      <c r="Q237" s="211"/>
      <c r="R237" s="212">
        <f>SUM(R238:R241)</f>
        <v>0.063917029999999986</v>
      </c>
      <c r="S237" s="211"/>
      <c r="T237" s="213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87</v>
      </c>
      <c r="AT237" s="215" t="s">
        <v>78</v>
      </c>
      <c r="AU237" s="215" t="s">
        <v>87</v>
      </c>
      <c r="AY237" s="214" t="s">
        <v>159</v>
      </c>
      <c r="BK237" s="216">
        <f>SUM(BK238:BK241)</f>
        <v>0</v>
      </c>
    </row>
    <row r="238" s="2" customFormat="1" ht="33" customHeight="1">
      <c r="A238" s="38"/>
      <c r="B238" s="39"/>
      <c r="C238" s="219" t="s">
        <v>242</v>
      </c>
      <c r="D238" s="219" t="s">
        <v>161</v>
      </c>
      <c r="E238" s="220" t="s">
        <v>599</v>
      </c>
      <c r="F238" s="221" t="s">
        <v>600</v>
      </c>
      <c r="G238" s="222" t="s">
        <v>251</v>
      </c>
      <c r="H238" s="223">
        <v>28.443000000000001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44</v>
      </c>
      <c r="O238" s="91"/>
      <c r="P238" s="229">
        <f>O238*H238</f>
        <v>0</v>
      </c>
      <c r="Q238" s="229">
        <v>0.00033</v>
      </c>
      <c r="R238" s="229">
        <f>Q238*H238</f>
        <v>0.0093861900000000009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165</v>
      </c>
      <c r="AT238" s="231" t="s">
        <v>161</v>
      </c>
      <c r="AU238" s="231" t="s">
        <v>89</v>
      </c>
      <c r="AY238" s="17" t="s">
        <v>159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87</v>
      </c>
      <c r="BK238" s="232">
        <f>ROUND(I238*H238,2)</f>
        <v>0</v>
      </c>
      <c r="BL238" s="17" t="s">
        <v>165</v>
      </c>
      <c r="BM238" s="231" t="s">
        <v>300</v>
      </c>
    </row>
    <row r="239" s="13" customFormat="1">
      <c r="A239" s="13"/>
      <c r="B239" s="233"/>
      <c r="C239" s="234"/>
      <c r="D239" s="235" t="s">
        <v>170</v>
      </c>
      <c r="E239" s="236" t="s">
        <v>1</v>
      </c>
      <c r="F239" s="237" t="s">
        <v>601</v>
      </c>
      <c r="G239" s="234"/>
      <c r="H239" s="238">
        <v>28.443000000000001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170</v>
      </c>
      <c r="AU239" s="244" t="s">
        <v>89</v>
      </c>
      <c r="AV239" s="13" t="s">
        <v>89</v>
      </c>
      <c r="AW239" s="13" t="s">
        <v>34</v>
      </c>
      <c r="AX239" s="13" t="s">
        <v>79</v>
      </c>
      <c r="AY239" s="244" t="s">
        <v>159</v>
      </c>
    </row>
    <row r="240" s="14" customFormat="1">
      <c r="A240" s="14"/>
      <c r="B240" s="245"/>
      <c r="C240" s="246"/>
      <c r="D240" s="235" t="s">
        <v>170</v>
      </c>
      <c r="E240" s="247" t="s">
        <v>1</v>
      </c>
      <c r="F240" s="248" t="s">
        <v>177</v>
      </c>
      <c r="G240" s="246"/>
      <c r="H240" s="249">
        <v>28.443000000000001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170</v>
      </c>
      <c r="AU240" s="255" t="s">
        <v>89</v>
      </c>
      <c r="AV240" s="14" t="s">
        <v>165</v>
      </c>
      <c r="AW240" s="14" t="s">
        <v>34</v>
      </c>
      <c r="AX240" s="14" t="s">
        <v>87</v>
      </c>
      <c r="AY240" s="255" t="s">
        <v>159</v>
      </c>
    </row>
    <row r="241" s="2" customFormat="1" ht="24.15" customHeight="1">
      <c r="A241" s="38"/>
      <c r="B241" s="39"/>
      <c r="C241" s="219" t="s">
        <v>315</v>
      </c>
      <c r="D241" s="219" t="s">
        <v>161</v>
      </c>
      <c r="E241" s="220" t="s">
        <v>602</v>
      </c>
      <c r="F241" s="221" t="s">
        <v>603</v>
      </c>
      <c r="G241" s="222" t="s">
        <v>227</v>
      </c>
      <c r="H241" s="223">
        <v>389.50599999999997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44</v>
      </c>
      <c r="O241" s="91"/>
      <c r="P241" s="229">
        <f>O241*H241</f>
        <v>0</v>
      </c>
      <c r="Q241" s="229">
        <v>0.00013999999999999999</v>
      </c>
      <c r="R241" s="229">
        <f>Q241*H241</f>
        <v>0.05453083999999999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165</v>
      </c>
      <c r="AT241" s="231" t="s">
        <v>161</v>
      </c>
      <c r="AU241" s="231" t="s">
        <v>89</v>
      </c>
      <c r="AY241" s="17" t="s">
        <v>159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87</v>
      </c>
      <c r="BK241" s="232">
        <f>ROUND(I241*H241,2)</f>
        <v>0</v>
      </c>
      <c r="BL241" s="17" t="s">
        <v>165</v>
      </c>
      <c r="BM241" s="231" t="s">
        <v>604</v>
      </c>
    </row>
    <row r="242" s="12" customFormat="1" ht="22.8" customHeight="1">
      <c r="A242" s="12"/>
      <c r="B242" s="203"/>
      <c r="C242" s="204"/>
      <c r="D242" s="205" t="s">
        <v>78</v>
      </c>
      <c r="E242" s="217" t="s">
        <v>208</v>
      </c>
      <c r="F242" s="217" t="s">
        <v>379</v>
      </c>
      <c r="G242" s="204"/>
      <c r="H242" s="204"/>
      <c r="I242" s="207"/>
      <c r="J242" s="218">
        <f>BK242</f>
        <v>0</v>
      </c>
      <c r="K242" s="204"/>
      <c r="L242" s="209"/>
      <c r="M242" s="210"/>
      <c r="N242" s="211"/>
      <c r="O242" s="211"/>
      <c r="P242" s="212">
        <f>SUM(P243:P255)</f>
        <v>0</v>
      </c>
      <c r="Q242" s="211"/>
      <c r="R242" s="212">
        <f>SUM(R243:R255)</f>
        <v>0.0042577200000000004</v>
      </c>
      <c r="S242" s="211"/>
      <c r="T242" s="213">
        <f>SUM(T243:T255)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87</v>
      </c>
      <c r="AT242" s="215" t="s">
        <v>78</v>
      </c>
      <c r="AU242" s="215" t="s">
        <v>87</v>
      </c>
      <c r="AY242" s="214" t="s">
        <v>159</v>
      </c>
      <c r="BK242" s="216">
        <f>SUM(BK243:BK255)</f>
        <v>0</v>
      </c>
    </row>
    <row r="243" s="2" customFormat="1" ht="24.15" customHeight="1">
      <c r="A243" s="38"/>
      <c r="B243" s="39"/>
      <c r="C243" s="219" t="s">
        <v>246</v>
      </c>
      <c r="D243" s="219" t="s">
        <v>161</v>
      </c>
      <c r="E243" s="220" t="s">
        <v>605</v>
      </c>
      <c r="F243" s="221" t="s">
        <v>606</v>
      </c>
      <c r="G243" s="222" t="s">
        <v>164</v>
      </c>
      <c r="H243" s="223">
        <v>11.827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44</v>
      </c>
      <c r="O243" s="91"/>
      <c r="P243" s="229">
        <f>O243*H243</f>
        <v>0</v>
      </c>
      <c r="Q243" s="229">
        <v>0.00036000000000000002</v>
      </c>
      <c r="R243" s="229">
        <f>Q243*H243</f>
        <v>0.0042577200000000004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165</v>
      </c>
      <c r="AT243" s="231" t="s">
        <v>161</v>
      </c>
      <c r="AU243" s="231" t="s">
        <v>89</v>
      </c>
      <c r="AY243" s="17" t="s">
        <v>159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87</v>
      </c>
      <c r="BK243" s="232">
        <f>ROUND(I243*H243,2)</f>
        <v>0</v>
      </c>
      <c r="BL243" s="17" t="s">
        <v>165</v>
      </c>
      <c r="BM243" s="231" t="s">
        <v>308</v>
      </c>
    </row>
    <row r="244" s="13" customFormat="1">
      <c r="A244" s="13"/>
      <c r="B244" s="233"/>
      <c r="C244" s="234"/>
      <c r="D244" s="235" t="s">
        <v>170</v>
      </c>
      <c r="E244" s="236" t="s">
        <v>1</v>
      </c>
      <c r="F244" s="237" t="s">
        <v>607</v>
      </c>
      <c r="G244" s="234"/>
      <c r="H244" s="238">
        <v>0.75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170</v>
      </c>
      <c r="AU244" s="244" t="s">
        <v>89</v>
      </c>
      <c r="AV244" s="13" t="s">
        <v>89</v>
      </c>
      <c r="AW244" s="13" t="s">
        <v>34</v>
      </c>
      <c r="AX244" s="13" t="s">
        <v>79</v>
      </c>
      <c r="AY244" s="244" t="s">
        <v>159</v>
      </c>
    </row>
    <row r="245" s="13" customFormat="1">
      <c r="A245" s="13"/>
      <c r="B245" s="233"/>
      <c r="C245" s="234"/>
      <c r="D245" s="235" t="s">
        <v>170</v>
      </c>
      <c r="E245" s="236" t="s">
        <v>1</v>
      </c>
      <c r="F245" s="237" t="s">
        <v>608</v>
      </c>
      <c r="G245" s="234"/>
      <c r="H245" s="238">
        <v>1.26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170</v>
      </c>
      <c r="AU245" s="244" t="s">
        <v>89</v>
      </c>
      <c r="AV245" s="13" t="s">
        <v>89</v>
      </c>
      <c r="AW245" s="13" t="s">
        <v>34</v>
      </c>
      <c r="AX245" s="13" t="s">
        <v>79</v>
      </c>
      <c r="AY245" s="244" t="s">
        <v>159</v>
      </c>
    </row>
    <row r="246" s="13" customFormat="1">
      <c r="A246" s="13"/>
      <c r="B246" s="233"/>
      <c r="C246" s="234"/>
      <c r="D246" s="235" t="s">
        <v>170</v>
      </c>
      <c r="E246" s="236" t="s">
        <v>1</v>
      </c>
      <c r="F246" s="237" t="s">
        <v>609</v>
      </c>
      <c r="G246" s="234"/>
      <c r="H246" s="238">
        <v>1.2529999999999999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170</v>
      </c>
      <c r="AU246" s="244" t="s">
        <v>89</v>
      </c>
      <c r="AV246" s="13" t="s">
        <v>89</v>
      </c>
      <c r="AW246" s="13" t="s">
        <v>34</v>
      </c>
      <c r="AX246" s="13" t="s">
        <v>79</v>
      </c>
      <c r="AY246" s="244" t="s">
        <v>159</v>
      </c>
    </row>
    <row r="247" s="13" customFormat="1">
      <c r="A247" s="13"/>
      <c r="B247" s="233"/>
      <c r="C247" s="234"/>
      <c r="D247" s="235" t="s">
        <v>170</v>
      </c>
      <c r="E247" s="236" t="s">
        <v>1</v>
      </c>
      <c r="F247" s="237" t="s">
        <v>610</v>
      </c>
      <c r="G247" s="234"/>
      <c r="H247" s="238">
        <v>1.04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170</v>
      </c>
      <c r="AU247" s="244" t="s">
        <v>89</v>
      </c>
      <c r="AV247" s="13" t="s">
        <v>89</v>
      </c>
      <c r="AW247" s="13" t="s">
        <v>34</v>
      </c>
      <c r="AX247" s="13" t="s">
        <v>79</v>
      </c>
      <c r="AY247" s="244" t="s">
        <v>159</v>
      </c>
    </row>
    <row r="248" s="13" customFormat="1">
      <c r="A248" s="13"/>
      <c r="B248" s="233"/>
      <c r="C248" s="234"/>
      <c r="D248" s="235" t="s">
        <v>170</v>
      </c>
      <c r="E248" s="236" t="s">
        <v>1</v>
      </c>
      <c r="F248" s="237" t="s">
        <v>611</v>
      </c>
      <c r="G248" s="234"/>
      <c r="H248" s="238">
        <v>0.80000000000000004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170</v>
      </c>
      <c r="AU248" s="244" t="s">
        <v>89</v>
      </c>
      <c r="AV248" s="13" t="s">
        <v>89</v>
      </c>
      <c r="AW248" s="13" t="s">
        <v>34</v>
      </c>
      <c r="AX248" s="13" t="s">
        <v>79</v>
      </c>
      <c r="AY248" s="244" t="s">
        <v>159</v>
      </c>
    </row>
    <row r="249" s="13" customFormat="1">
      <c r="A249" s="13"/>
      <c r="B249" s="233"/>
      <c r="C249" s="234"/>
      <c r="D249" s="235" t="s">
        <v>170</v>
      </c>
      <c r="E249" s="236" t="s">
        <v>1</v>
      </c>
      <c r="F249" s="237" t="s">
        <v>612</v>
      </c>
      <c r="G249" s="234"/>
      <c r="H249" s="238">
        <v>0.59999999999999998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170</v>
      </c>
      <c r="AU249" s="244" t="s">
        <v>89</v>
      </c>
      <c r="AV249" s="13" t="s">
        <v>89</v>
      </c>
      <c r="AW249" s="13" t="s">
        <v>34</v>
      </c>
      <c r="AX249" s="13" t="s">
        <v>79</v>
      </c>
      <c r="AY249" s="244" t="s">
        <v>159</v>
      </c>
    </row>
    <row r="250" s="13" customFormat="1">
      <c r="A250" s="13"/>
      <c r="B250" s="233"/>
      <c r="C250" s="234"/>
      <c r="D250" s="235" t="s">
        <v>170</v>
      </c>
      <c r="E250" s="236" t="s">
        <v>1</v>
      </c>
      <c r="F250" s="237" t="s">
        <v>613</v>
      </c>
      <c r="G250" s="234"/>
      <c r="H250" s="238">
        <v>1.1240000000000001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170</v>
      </c>
      <c r="AU250" s="244" t="s">
        <v>89</v>
      </c>
      <c r="AV250" s="13" t="s">
        <v>89</v>
      </c>
      <c r="AW250" s="13" t="s">
        <v>34</v>
      </c>
      <c r="AX250" s="13" t="s">
        <v>79</v>
      </c>
      <c r="AY250" s="244" t="s">
        <v>159</v>
      </c>
    </row>
    <row r="251" s="13" customFormat="1">
      <c r="A251" s="13"/>
      <c r="B251" s="233"/>
      <c r="C251" s="234"/>
      <c r="D251" s="235" t="s">
        <v>170</v>
      </c>
      <c r="E251" s="236" t="s">
        <v>1</v>
      </c>
      <c r="F251" s="237" t="s">
        <v>614</v>
      </c>
      <c r="G251" s="234"/>
      <c r="H251" s="238">
        <v>1.6000000000000001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170</v>
      </c>
      <c r="AU251" s="244" t="s">
        <v>89</v>
      </c>
      <c r="AV251" s="13" t="s">
        <v>89</v>
      </c>
      <c r="AW251" s="13" t="s">
        <v>34</v>
      </c>
      <c r="AX251" s="13" t="s">
        <v>79</v>
      </c>
      <c r="AY251" s="244" t="s">
        <v>159</v>
      </c>
    </row>
    <row r="252" s="13" customFormat="1">
      <c r="A252" s="13"/>
      <c r="B252" s="233"/>
      <c r="C252" s="234"/>
      <c r="D252" s="235" t="s">
        <v>170</v>
      </c>
      <c r="E252" s="236" t="s">
        <v>1</v>
      </c>
      <c r="F252" s="237" t="s">
        <v>615</v>
      </c>
      <c r="G252" s="234"/>
      <c r="H252" s="238">
        <v>1.3200000000000001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170</v>
      </c>
      <c r="AU252" s="244" t="s">
        <v>89</v>
      </c>
      <c r="AV252" s="13" t="s">
        <v>89</v>
      </c>
      <c r="AW252" s="13" t="s">
        <v>34</v>
      </c>
      <c r="AX252" s="13" t="s">
        <v>79</v>
      </c>
      <c r="AY252" s="244" t="s">
        <v>159</v>
      </c>
    </row>
    <row r="253" s="13" customFormat="1">
      <c r="A253" s="13"/>
      <c r="B253" s="233"/>
      <c r="C253" s="234"/>
      <c r="D253" s="235" t="s">
        <v>170</v>
      </c>
      <c r="E253" s="236" t="s">
        <v>1</v>
      </c>
      <c r="F253" s="237" t="s">
        <v>616</v>
      </c>
      <c r="G253" s="234"/>
      <c r="H253" s="238">
        <v>1.0800000000000001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170</v>
      </c>
      <c r="AU253" s="244" t="s">
        <v>89</v>
      </c>
      <c r="AV253" s="13" t="s">
        <v>89</v>
      </c>
      <c r="AW253" s="13" t="s">
        <v>34</v>
      </c>
      <c r="AX253" s="13" t="s">
        <v>79</v>
      </c>
      <c r="AY253" s="244" t="s">
        <v>159</v>
      </c>
    </row>
    <row r="254" s="13" customFormat="1">
      <c r="A254" s="13"/>
      <c r="B254" s="233"/>
      <c r="C254" s="234"/>
      <c r="D254" s="235" t="s">
        <v>170</v>
      </c>
      <c r="E254" s="236" t="s">
        <v>1</v>
      </c>
      <c r="F254" s="237" t="s">
        <v>617</v>
      </c>
      <c r="G254" s="234"/>
      <c r="H254" s="238">
        <v>1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170</v>
      </c>
      <c r="AU254" s="244" t="s">
        <v>89</v>
      </c>
      <c r="AV254" s="13" t="s">
        <v>89</v>
      </c>
      <c r="AW254" s="13" t="s">
        <v>34</v>
      </c>
      <c r="AX254" s="13" t="s">
        <v>79</v>
      </c>
      <c r="AY254" s="244" t="s">
        <v>159</v>
      </c>
    </row>
    <row r="255" s="14" customFormat="1">
      <c r="A255" s="14"/>
      <c r="B255" s="245"/>
      <c r="C255" s="246"/>
      <c r="D255" s="235" t="s">
        <v>170</v>
      </c>
      <c r="E255" s="247" t="s">
        <v>1</v>
      </c>
      <c r="F255" s="248" t="s">
        <v>177</v>
      </c>
      <c r="G255" s="246"/>
      <c r="H255" s="249">
        <v>11.827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170</v>
      </c>
      <c r="AU255" s="255" t="s">
        <v>89</v>
      </c>
      <c r="AV255" s="14" t="s">
        <v>165</v>
      </c>
      <c r="AW255" s="14" t="s">
        <v>34</v>
      </c>
      <c r="AX255" s="14" t="s">
        <v>87</v>
      </c>
      <c r="AY255" s="255" t="s">
        <v>159</v>
      </c>
    </row>
    <row r="256" s="12" customFormat="1" ht="22.8" customHeight="1">
      <c r="A256" s="12"/>
      <c r="B256" s="203"/>
      <c r="C256" s="204"/>
      <c r="D256" s="205" t="s">
        <v>78</v>
      </c>
      <c r="E256" s="217" t="s">
        <v>480</v>
      </c>
      <c r="F256" s="217" t="s">
        <v>481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P257</f>
        <v>0</v>
      </c>
      <c r="Q256" s="211"/>
      <c r="R256" s="212">
        <f>R257</f>
        <v>0</v>
      </c>
      <c r="S256" s="211"/>
      <c r="T256" s="213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87</v>
      </c>
      <c r="AT256" s="215" t="s">
        <v>78</v>
      </c>
      <c r="AU256" s="215" t="s">
        <v>87</v>
      </c>
      <c r="AY256" s="214" t="s">
        <v>159</v>
      </c>
      <c r="BK256" s="216">
        <f>BK257</f>
        <v>0</v>
      </c>
    </row>
    <row r="257" s="2" customFormat="1" ht="21.75" customHeight="1">
      <c r="A257" s="38"/>
      <c r="B257" s="39"/>
      <c r="C257" s="219" t="s">
        <v>326</v>
      </c>
      <c r="D257" s="219" t="s">
        <v>161</v>
      </c>
      <c r="E257" s="220" t="s">
        <v>618</v>
      </c>
      <c r="F257" s="221" t="s">
        <v>619</v>
      </c>
      <c r="G257" s="222" t="s">
        <v>212</v>
      </c>
      <c r="H257" s="223">
        <v>266.85500000000002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44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165</v>
      </c>
      <c r="AT257" s="231" t="s">
        <v>161</v>
      </c>
      <c r="AU257" s="231" t="s">
        <v>89</v>
      </c>
      <c r="AY257" s="17" t="s">
        <v>159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87</v>
      </c>
      <c r="BK257" s="232">
        <f>ROUND(I257*H257,2)</f>
        <v>0</v>
      </c>
      <c r="BL257" s="17" t="s">
        <v>165</v>
      </c>
      <c r="BM257" s="231" t="s">
        <v>311</v>
      </c>
    </row>
    <row r="258" s="12" customFormat="1" ht="25.92" customHeight="1">
      <c r="A258" s="12"/>
      <c r="B258" s="203"/>
      <c r="C258" s="204"/>
      <c r="D258" s="205" t="s">
        <v>78</v>
      </c>
      <c r="E258" s="206" t="s">
        <v>486</v>
      </c>
      <c r="F258" s="206" t="s">
        <v>487</v>
      </c>
      <c r="G258" s="204"/>
      <c r="H258" s="204"/>
      <c r="I258" s="207"/>
      <c r="J258" s="208">
        <f>BK258</f>
        <v>0</v>
      </c>
      <c r="K258" s="204"/>
      <c r="L258" s="209"/>
      <c r="M258" s="210"/>
      <c r="N258" s="211"/>
      <c r="O258" s="211"/>
      <c r="P258" s="212">
        <f>P259+P281+P301+P326</f>
        <v>0</v>
      </c>
      <c r="Q258" s="211"/>
      <c r="R258" s="212">
        <f>R259+R281+R301+R326</f>
        <v>1.1579473300000001</v>
      </c>
      <c r="S258" s="211"/>
      <c r="T258" s="213">
        <f>T259+T281+T301+T326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89</v>
      </c>
      <c r="AT258" s="215" t="s">
        <v>78</v>
      </c>
      <c r="AU258" s="215" t="s">
        <v>79</v>
      </c>
      <c r="AY258" s="214" t="s">
        <v>159</v>
      </c>
      <c r="BK258" s="216">
        <f>BK259+BK281+BK301+BK326</f>
        <v>0</v>
      </c>
    </row>
    <row r="259" s="12" customFormat="1" ht="22.8" customHeight="1">
      <c r="A259" s="12"/>
      <c r="B259" s="203"/>
      <c r="C259" s="204"/>
      <c r="D259" s="205" t="s">
        <v>78</v>
      </c>
      <c r="E259" s="217" t="s">
        <v>488</v>
      </c>
      <c r="F259" s="217" t="s">
        <v>489</v>
      </c>
      <c r="G259" s="204"/>
      <c r="H259" s="204"/>
      <c r="I259" s="207"/>
      <c r="J259" s="218">
        <f>BK259</f>
        <v>0</v>
      </c>
      <c r="K259" s="204"/>
      <c r="L259" s="209"/>
      <c r="M259" s="210"/>
      <c r="N259" s="211"/>
      <c r="O259" s="211"/>
      <c r="P259" s="212">
        <f>SUM(P260:P280)</f>
        <v>0</v>
      </c>
      <c r="Q259" s="211"/>
      <c r="R259" s="212">
        <f>SUM(R260:R280)</f>
        <v>0.099290339999999991</v>
      </c>
      <c r="S259" s="211"/>
      <c r="T259" s="213">
        <f>SUM(T260:T280)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4" t="s">
        <v>89</v>
      </c>
      <c r="AT259" s="215" t="s">
        <v>78</v>
      </c>
      <c r="AU259" s="215" t="s">
        <v>87</v>
      </c>
      <c r="AY259" s="214" t="s">
        <v>159</v>
      </c>
      <c r="BK259" s="216">
        <f>SUM(BK260:BK280)</f>
        <v>0</v>
      </c>
    </row>
    <row r="260" s="2" customFormat="1" ht="24.15" customHeight="1">
      <c r="A260" s="38"/>
      <c r="B260" s="39"/>
      <c r="C260" s="219" t="s">
        <v>252</v>
      </c>
      <c r="D260" s="219" t="s">
        <v>161</v>
      </c>
      <c r="E260" s="220" t="s">
        <v>620</v>
      </c>
      <c r="F260" s="221" t="s">
        <v>621</v>
      </c>
      <c r="G260" s="222" t="s">
        <v>164</v>
      </c>
      <c r="H260" s="223">
        <v>248.226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44</v>
      </c>
      <c r="O260" s="91"/>
      <c r="P260" s="229">
        <f>O260*H260</f>
        <v>0</v>
      </c>
      <c r="Q260" s="229">
        <v>4.0000000000000003E-05</v>
      </c>
      <c r="R260" s="229">
        <f>Q260*H260</f>
        <v>0.0099290400000000001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243</v>
      </c>
      <c r="AT260" s="231" t="s">
        <v>161</v>
      </c>
      <c r="AU260" s="231" t="s">
        <v>89</v>
      </c>
      <c r="AY260" s="17" t="s">
        <v>159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87</v>
      </c>
      <c r="BK260" s="232">
        <f>ROUND(I260*H260,2)</f>
        <v>0</v>
      </c>
      <c r="BL260" s="17" t="s">
        <v>243</v>
      </c>
      <c r="BM260" s="231" t="s">
        <v>455</v>
      </c>
    </row>
    <row r="261" s="13" customFormat="1">
      <c r="A261" s="13"/>
      <c r="B261" s="233"/>
      <c r="C261" s="234"/>
      <c r="D261" s="235" t="s">
        <v>170</v>
      </c>
      <c r="E261" s="236" t="s">
        <v>1</v>
      </c>
      <c r="F261" s="237" t="s">
        <v>622</v>
      </c>
      <c r="G261" s="234"/>
      <c r="H261" s="238">
        <v>23.440000000000001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170</v>
      </c>
      <c r="AU261" s="244" t="s">
        <v>89</v>
      </c>
      <c r="AV261" s="13" t="s">
        <v>89</v>
      </c>
      <c r="AW261" s="13" t="s">
        <v>34</v>
      </c>
      <c r="AX261" s="13" t="s">
        <v>79</v>
      </c>
      <c r="AY261" s="244" t="s">
        <v>159</v>
      </c>
    </row>
    <row r="262" s="13" customFormat="1">
      <c r="A262" s="13"/>
      <c r="B262" s="233"/>
      <c r="C262" s="234"/>
      <c r="D262" s="235" t="s">
        <v>170</v>
      </c>
      <c r="E262" s="236" t="s">
        <v>1</v>
      </c>
      <c r="F262" s="237" t="s">
        <v>623</v>
      </c>
      <c r="G262" s="234"/>
      <c r="H262" s="238">
        <v>18.800000000000001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170</v>
      </c>
      <c r="AU262" s="244" t="s">
        <v>89</v>
      </c>
      <c r="AV262" s="13" t="s">
        <v>89</v>
      </c>
      <c r="AW262" s="13" t="s">
        <v>34</v>
      </c>
      <c r="AX262" s="13" t="s">
        <v>79</v>
      </c>
      <c r="AY262" s="244" t="s">
        <v>159</v>
      </c>
    </row>
    <row r="263" s="13" customFormat="1">
      <c r="A263" s="13"/>
      <c r="B263" s="233"/>
      <c r="C263" s="234"/>
      <c r="D263" s="235" t="s">
        <v>170</v>
      </c>
      <c r="E263" s="236" t="s">
        <v>1</v>
      </c>
      <c r="F263" s="237" t="s">
        <v>624</v>
      </c>
      <c r="G263" s="234"/>
      <c r="H263" s="238">
        <v>19.135999999999999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170</v>
      </c>
      <c r="AU263" s="244" t="s">
        <v>89</v>
      </c>
      <c r="AV263" s="13" t="s">
        <v>89</v>
      </c>
      <c r="AW263" s="13" t="s">
        <v>34</v>
      </c>
      <c r="AX263" s="13" t="s">
        <v>79</v>
      </c>
      <c r="AY263" s="244" t="s">
        <v>159</v>
      </c>
    </row>
    <row r="264" s="13" customFormat="1">
      <c r="A264" s="13"/>
      <c r="B264" s="233"/>
      <c r="C264" s="234"/>
      <c r="D264" s="235" t="s">
        <v>170</v>
      </c>
      <c r="E264" s="236" t="s">
        <v>1</v>
      </c>
      <c r="F264" s="237" t="s">
        <v>625</v>
      </c>
      <c r="G264" s="234"/>
      <c r="H264" s="238">
        <v>14.949999999999999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170</v>
      </c>
      <c r="AU264" s="244" t="s">
        <v>89</v>
      </c>
      <c r="AV264" s="13" t="s">
        <v>89</v>
      </c>
      <c r="AW264" s="13" t="s">
        <v>34</v>
      </c>
      <c r="AX264" s="13" t="s">
        <v>79</v>
      </c>
      <c r="AY264" s="244" t="s">
        <v>159</v>
      </c>
    </row>
    <row r="265" s="13" customFormat="1">
      <c r="A265" s="13"/>
      <c r="B265" s="233"/>
      <c r="C265" s="234"/>
      <c r="D265" s="235" t="s">
        <v>170</v>
      </c>
      <c r="E265" s="236" t="s">
        <v>1</v>
      </c>
      <c r="F265" s="237" t="s">
        <v>626</v>
      </c>
      <c r="G265" s="234"/>
      <c r="H265" s="238">
        <v>11.960000000000001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170</v>
      </c>
      <c r="AU265" s="244" t="s">
        <v>89</v>
      </c>
      <c r="AV265" s="13" t="s">
        <v>89</v>
      </c>
      <c r="AW265" s="13" t="s">
        <v>34</v>
      </c>
      <c r="AX265" s="13" t="s">
        <v>79</v>
      </c>
      <c r="AY265" s="244" t="s">
        <v>159</v>
      </c>
    </row>
    <row r="266" s="13" customFormat="1">
      <c r="A266" s="13"/>
      <c r="B266" s="233"/>
      <c r="C266" s="234"/>
      <c r="D266" s="235" t="s">
        <v>170</v>
      </c>
      <c r="E266" s="236" t="s">
        <v>1</v>
      </c>
      <c r="F266" s="237" t="s">
        <v>627</v>
      </c>
      <c r="G266" s="234"/>
      <c r="H266" s="238">
        <v>4.2000000000000002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170</v>
      </c>
      <c r="AU266" s="244" t="s">
        <v>89</v>
      </c>
      <c r="AV266" s="13" t="s">
        <v>89</v>
      </c>
      <c r="AW266" s="13" t="s">
        <v>34</v>
      </c>
      <c r="AX266" s="13" t="s">
        <v>79</v>
      </c>
      <c r="AY266" s="244" t="s">
        <v>159</v>
      </c>
    </row>
    <row r="267" s="13" customFormat="1">
      <c r="A267" s="13"/>
      <c r="B267" s="233"/>
      <c r="C267" s="234"/>
      <c r="D267" s="235" t="s">
        <v>170</v>
      </c>
      <c r="E267" s="236" t="s">
        <v>1</v>
      </c>
      <c r="F267" s="237" t="s">
        <v>628</v>
      </c>
      <c r="G267" s="234"/>
      <c r="H267" s="238">
        <v>5.5499999999999998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170</v>
      </c>
      <c r="AU267" s="244" t="s">
        <v>89</v>
      </c>
      <c r="AV267" s="13" t="s">
        <v>89</v>
      </c>
      <c r="AW267" s="13" t="s">
        <v>34</v>
      </c>
      <c r="AX267" s="13" t="s">
        <v>79</v>
      </c>
      <c r="AY267" s="244" t="s">
        <v>159</v>
      </c>
    </row>
    <row r="268" s="13" customFormat="1">
      <c r="A268" s="13"/>
      <c r="B268" s="233"/>
      <c r="C268" s="234"/>
      <c r="D268" s="235" t="s">
        <v>170</v>
      </c>
      <c r="E268" s="236" t="s">
        <v>1</v>
      </c>
      <c r="F268" s="237" t="s">
        <v>629</v>
      </c>
      <c r="G268" s="234"/>
      <c r="H268" s="238">
        <v>15.75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170</v>
      </c>
      <c r="AU268" s="244" t="s">
        <v>89</v>
      </c>
      <c r="AV268" s="13" t="s">
        <v>89</v>
      </c>
      <c r="AW268" s="13" t="s">
        <v>34</v>
      </c>
      <c r="AX268" s="13" t="s">
        <v>79</v>
      </c>
      <c r="AY268" s="244" t="s">
        <v>159</v>
      </c>
    </row>
    <row r="269" s="13" customFormat="1">
      <c r="A269" s="13"/>
      <c r="B269" s="233"/>
      <c r="C269" s="234"/>
      <c r="D269" s="235" t="s">
        <v>170</v>
      </c>
      <c r="E269" s="236" t="s">
        <v>1</v>
      </c>
      <c r="F269" s="237" t="s">
        <v>630</v>
      </c>
      <c r="G269" s="234"/>
      <c r="H269" s="238">
        <v>31.899999999999999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170</v>
      </c>
      <c r="AU269" s="244" t="s">
        <v>89</v>
      </c>
      <c r="AV269" s="13" t="s">
        <v>89</v>
      </c>
      <c r="AW269" s="13" t="s">
        <v>34</v>
      </c>
      <c r="AX269" s="13" t="s">
        <v>79</v>
      </c>
      <c r="AY269" s="244" t="s">
        <v>159</v>
      </c>
    </row>
    <row r="270" s="13" customFormat="1">
      <c r="A270" s="13"/>
      <c r="B270" s="233"/>
      <c r="C270" s="234"/>
      <c r="D270" s="235" t="s">
        <v>170</v>
      </c>
      <c r="E270" s="236" t="s">
        <v>1</v>
      </c>
      <c r="F270" s="237" t="s">
        <v>631</v>
      </c>
      <c r="G270" s="234"/>
      <c r="H270" s="238">
        <v>9.2400000000000002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170</v>
      </c>
      <c r="AU270" s="244" t="s">
        <v>89</v>
      </c>
      <c r="AV270" s="13" t="s">
        <v>89</v>
      </c>
      <c r="AW270" s="13" t="s">
        <v>34</v>
      </c>
      <c r="AX270" s="13" t="s">
        <v>79</v>
      </c>
      <c r="AY270" s="244" t="s">
        <v>159</v>
      </c>
    </row>
    <row r="271" s="13" customFormat="1">
      <c r="A271" s="13"/>
      <c r="B271" s="233"/>
      <c r="C271" s="234"/>
      <c r="D271" s="235" t="s">
        <v>170</v>
      </c>
      <c r="E271" s="236" t="s">
        <v>1</v>
      </c>
      <c r="F271" s="237" t="s">
        <v>632</v>
      </c>
      <c r="G271" s="234"/>
      <c r="H271" s="238">
        <v>13.5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170</v>
      </c>
      <c r="AU271" s="244" t="s">
        <v>89</v>
      </c>
      <c r="AV271" s="13" t="s">
        <v>89</v>
      </c>
      <c r="AW271" s="13" t="s">
        <v>34</v>
      </c>
      <c r="AX271" s="13" t="s">
        <v>79</v>
      </c>
      <c r="AY271" s="244" t="s">
        <v>159</v>
      </c>
    </row>
    <row r="272" s="13" customFormat="1">
      <c r="A272" s="13"/>
      <c r="B272" s="233"/>
      <c r="C272" s="234"/>
      <c r="D272" s="235" t="s">
        <v>170</v>
      </c>
      <c r="E272" s="236" t="s">
        <v>1</v>
      </c>
      <c r="F272" s="237" t="s">
        <v>633</v>
      </c>
      <c r="G272" s="234"/>
      <c r="H272" s="238">
        <v>21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170</v>
      </c>
      <c r="AU272" s="244" t="s">
        <v>89</v>
      </c>
      <c r="AV272" s="13" t="s">
        <v>89</v>
      </c>
      <c r="AW272" s="13" t="s">
        <v>34</v>
      </c>
      <c r="AX272" s="13" t="s">
        <v>79</v>
      </c>
      <c r="AY272" s="244" t="s">
        <v>159</v>
      </c>
    </row>
    <row r="273" s="13" customFormat="1">
      <c r="A273" s="13"/>
      <c r="B273" s="233"/>
      <c r="C273" s="234"/>
      <c r="D273" s="235" t="s">
        <v>170</v>
      </c>
      <c r="E273" s="236" t="s">
        <v>1</v>
      </c>
      <c r="F273" s="237" t="s">
        <v>634</v>
      </c>
      <c r="G273" s="234"/>
      <c r="H273" s="238">
        <v>20.399999999999999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170</v>
      </c>
      <c r="AU273" s="244" t="s">
        <v>89</v>
      </c>
      <c r="AV273" s="13" t="s">
        <v>89</v>
      </c>
      <c r="AW273" s="13" t="s">
        <v>34</v>
      </c>
      <c r="AX273" s="13" t="s">
        <v>79</v>
      </c>
      <c r="AY273" s="244" t="s">
        <v>159</v>
      </c>
    </row>
    <row r="274" s="13" customFormat="1">
      <c r="A274" s="13"/>
      <c r="B274" s="233"/>
      <c r="C274" s="234"/>
      <c r="D274" s="235" t="s">
        <v>170</v>
      </c>
      <c r="E274" s="236" t="s">
        <v>1</v>
      </c>
      <c r="F274" s="237" t="s">
        <v>635</v>
      </c>
      <c r="G274" s="234"/>
      <c r="H274" s="238">
        <v>23.100000000000001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170</v>
      </c>
      <c r="AU274" s="244" t="s">
        <v>89</v>
      </c>
      <c r="AV274" s="13" t="s">
        <v>89</v>
      </c>
      <c r="AW274" s="13" t="s">
        <v>34</v>
      </c>
      <c r="AX274" s="13" t="s">
        <v>79</v>
      </c>
      <c r="AY274" s="244" t="s">
        <v>159</v>
      </c>
    </row>
    <row r="275" s="13" customFormat="1">
      <c r="A275" s="13"/>
      <c r="B275" s="233"/>
      <c r="C275" s="234"/>
      <c r="D275" s="235" t="s">
        <v>170</v>
      </c>
      <c r="E275" s="236" t="s">
        <v>1</v>
      </c>
      <c r="F275" s="237" t="s">
        <v>636</v>
      </c>
      <c r="G275" s="234"/>
      <c r="H275" s="238">
        <v>15.300000000000001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170</v>
      </c>
      <c r="AU275" s="244" t="s">
        <v>89</v>
      </c>
      <c r="AV275" s="13" t="s">
        <v>89</v>
      </c>
      <c r="AW275" s="13" t="s">
        <v>34</v>
      </c>
      <c r="AX275" s="13" t="s">
        <v>79</v>
      </c>
      <c r="AY275" s="244" t="s">
        <v>159</v>
      </c>
    </row>
    <row r="276" s="14" customFormat="1">
      <c r="A276" s="14"/>
      <c r="B276" s="245"/>
      <c r="C276" s="246"/>
      <c r="D276" s="235" t="s">
        <v>170</v>
      </c>
      <c r="E276" s="247" t="s">
        <v>1</v>
      </c>
      <c r="F276" s="248" t="s">
        <v>177</v>
      </c>
      <c r="G276" s="246"/>
      <c r="H276" s="249">
        <v>248.22600000000003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170</v>
      </c>
      <c r="AU276" s="255" t="s">
        <v>89</v>
      </c>
      <c r="AV276" s="14" t="s">
        <v>165</v>
      </c>
      <c r="AW276" s="14" t="s">
        <v>34</v>
      </c>
      <c r="AX276" s="14" t="s">
        <v>87</v>
      </c>
      <c r="AY276" s="255" t="s">
        <v>159</v>
      </c>
    </row>
    <row r="277" s="2" customFormat="1" ht="16.5" customHeight="1">
      <c r="A277" s="38"/>
      <c r="B277" s="39"/>
      <c r="C277" s="256" t="s">
        <v>335</v>
      </c>
      <c r="D277" s="256" t="s">
        <v>209</v>
      </c>
      <c r="E277" s="257" t="s">
        <v>637</v>
      </c>
      <c r="F277" s="258" t="s">
        <v>638</v>
      </c>
      <c r="G277" s="259" t="s">
        <v>164</v>
      </c>
      <c r="H277" s="260">
        <v>297.87099999999998</v>
      </c>
      <c r="I277" s="261"/>
      <c r="J277" s="262">
        <f>ROUND(I277*H277,2)</f>
        <v>0</v>
      </c>
      <c r="K277" s="263"/>
      <c r="L277" s="264"/>
      <c r="M277" s="265" t="s">
        <v>1</v>
      </c>
      <c r="N277" s="266" t="s">
        <v>44</v>
      </c>
      <c r="O277" s="91"/>
      <c r="P277" s="229">
        <f>O277*H277</f>
        <v>0</v>
      </c>
      <c r="Q277" s="229">
        <v>0.00029999999999999997</v>
      </c>
      <c r="R277" s="229">
        <f>Q277*H277</f>
        <v>0.089361299999999991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252</v>
      </c>
      <c r="AT277" s="231" t="s">
        <v>209</v>
      </c>
      <c r="AU277" s="231" t="s">
        <v>89</v>
      </c>
      <c r="AY277" s="17" t="s">
        <v>159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87</v>
      </c>
      <c r="BK277" s="232">
        <f>ROUND(I277*H277,2)</f>
        <v>0</v>
      </c>
      <c r="BL277" s="17" t="s">
        <v>243</v>
      </c>
      <c r="BM277" s="231" t="s">
        <v>323</v>
      </c>
    </row>
    <row r="278" s="13" customFormat="1">
      <c r="A278" s="13"/>
      <c r="B278" s="233"/>
      <c r="C278" s="234"/>
      <c r="D278" s="235" t="s">
        <v>170</v>
      </c>
      <c r="E278" s="236" t="s">
        <v>1</v>
      </c>
      <c r="F278" s="237" t="s">
        <v>639</v>
      </c>
      <c r="G278" s="234"/>
      <c r="H278" s="238">
        <v>297.87099999999998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170</v>
      </c>
      <c r="AU278" s="244" t="s">
        <v>89</v>
      </c>
      <c r="AV278" s="13" t="s">
        <v>89</v>
      </c>
      <c r="AW278" s="13" t="s">
        <v>34</v>
      </c>
      <c r="AX278" s="13" t="s">
        <v>79</v>
      </c>
      <c r="AY278" s="244" t="s">
        <v>159</v>
      </c>
    </row>
    <row r="279" s="14" customFormat="1">
      <c r="A279" s="14"/>
      <c r="B279" s="245"/>
      <c r="C279" s="246"/>
      <c r="D279" s="235" t="s">
        <v>170</v>
      </c>
      <c r="E279" s="247" t="s">
        <v>1</v>
      </c>
      <c r="F279" s="248" t="s">
        <v>177</v>
      </c>
      <c r="G279" s="246"/>
      <c r="H279" s="249">
        <v>297.87099999999998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170</v>
      </c>
      <c r="AU279" s="255" t="s">
        <v>89</v>
      </c>
      <c r="AV279" s="14" t="s">
        <v>165</v>
      </c>
      <c r="AW279" s="14" t="s">
        <v>34</v>
      </c>
      <c r="AX279" s="14" t="s">
        <v>87</v>
      </c>
      <c r="AY279" s="255" t="s">
        <v>159</v>
      </c>
    </row>
    <row r="280" s="2" customFormat="1" ht="24.15" customHeight="1">
      <c r="A280" s="38"/>
      <c r="B280" s="39"/>
      <c r="C280" s="219" t="s">
        <v>255</v>
      </c>
      <c r="D280" s="219" t="s">
        <v>161</v>
      </c>
      <c r="E280" s="220" t="s">
        <v>640</v>
      </c>
      <c r="F280" s="221" t="s">
        <v>641</v>
      </c>
      <c r="G280" s="222" t="s">
        <v>642</v>
      </c>
      <c r="H280" s="272"/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44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243</v>
      </c>
      <c r="AT280" s="231" t="s">
        <v>161</v>
      </c>
      <c r="AU280" s="231" t="s">
        <v>89</v>
      </c>
      <c r="AY280" s="17" t="s">
        <v>159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87</v>
      </c>
      <c r="BK280" s="232">
        <f>ROUND(I280*H280,2)</f>
        <v>0</v>
      </c>
      <c r="BL280" s="17" t="s">
        <v>243</v>
      </c>
      <c r="BM280" s="231" t="s">
        <v>476</v>
      </c>
    </row>
    <row r="281" s="12" customFormat="1" ht="22.8" customHeight="1">
      <c r="A281" s="12"/>
      <c r="B281" s="203"/>
      <c r="C281" s="204"/>
      <c r="D281" s="205" t="s">
        <v>78</v>
      </c>
      <c r="E281" s="217" t="s">
        <v>643</v>
      </c>
      <c r="F281" s="217" t="s">
        <v>644</v>
      </c>
      <c r="G281" s="204"/>
      <c r="H281" s="204"/>
      <c r="I281" s="207"/>
      <c r="J281" s="218">
        <f>BK281</f>
        <v>0</v>
      </c>
      <c r="K281" s="204"/>
      <c r="L281" s="209"/>
      <c r="M281" s="210"/>
      <c r="N281" s="211"/>
      <c r="O281" s="211"/>
      <c r="P281" s="212">
        <f>SUM(P282:P300)</f>
        <v>0</v>
      </c>
      <c r="Q281" s="211"/>
      <c r="R281" s="212">
        <f>SUM(R282:R300)</f>
        <v>0.35320963999999999</v>
      </c>
      <c r="S281" s="211"/>
      <c r="T281" s="213">
        <f>SUM(T282:T300)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89</v>
      </c>
      <c r="AT281" s="215" t="s">
        <v>78</v>
      </c>
      <c r="AU281" s="215" t="s">
        <v>87</v>
      </c>
      <c r="AY281" s="214" t="s">
        <v>159</v>
      </c>
      <c r="BK281" s="216">
        <f>SUM(BK282:BK300)</f>
        <v>0</v>
      </c>
    </row>
    <row r="282" s="2" customFormat="1" ht="33" customHeight="1">
      <c r="A282" s="38"/>
      <c r="B282" s="39"/>
      <c r="C282" s="219" t="s">
        <v>342</v>
      </c>
      <c r="D282" s="219" t="s">
        <v>161</v>
      </c>
      <c r="E282" s="220" t="s">
        <v>645</v>
      </c>
      <c r="F282" s="221" t="s">
        <v>646</v>
      </c>
      <c r="G282" s="222" t="s">
        <v>168</v>
      </c>
      <c r="H282" s="223">
        <v>0.61399999999999999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44</v>
      </c>
      <c r="O282" s="91"/>
      <c r="P282" s="229">
        <f>O282*H282</f>
        <v>0</v>
      </c>
      <c r="Q282" s="229">
        <v>0.00189</v>
      </c>
      <c r="R282" s="229">
        <f>Q282*H282</f>
        <v>0.0011604599999999999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243</v>
      </c>
      <c r="AT282" s="231" t="s">
        <v>161</v>
      </c>
      <c r="AU282" s="231" t="s">
        <v>89</v>
      </c>
      <c r="AY282" s="17" t="s">
        <v>159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87</v>
      </c>
      <c r="BK282" s="232">
        <f>ROUND(I282*H282,2)</f>
        <v>0</v>
      </c>
      <c r="BL282" s="17" t="s">
        <v>243</v>
      </c>
      <c r="BM282" s="231" t="s">
        <v>647</v>
      </c>
    </row>
    <row r="283" s="2" customFormat="1" ht="24.15" customHeight="1">
      <c r="A283" s="38"/>
      <c r="B283" s="39"/>
      <c r="C283" s="219" t="s">
        <v>347</v>
      </c>
      <c r="D283" s="219" t="s">
        <v>161</v>
      </c>
      <c r="E283" s="220" t="s">
        <v>648</v>
      </c>
      <c r="F283" s="221" t="s">
        <v>649</v>
      </c>
      <c r="G283" s="222" t="s">
        <v>164</v>
      </c>
      <c r="H283" s="223">
        <v>34.247999999999998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44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243</v>
      </c>
      <c r="AT283" s="231" t="s">
        <v>161</v>
      </c>
      <c r="AU283" s="231" t="s">
        <v>89</v>
      </c>
      <c r="AY283" s="17" t="s">
        <v>159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87</v>
      </c>
      <c r="BK283" s="232">
        <f>ROUND(I283*H283,2)</f>
        <v>0</v>
      </c>
      <c r="BL283" s="17" t="s">
        <v>243</v>
      </c>
      <c r="BM283" s="231" t="s">
        <v>650</v>
      </c>
    </row>
    <row r="284" s="15" customFormat="1">
      <c r="A284" s="15"/>
      <c r="B284" s="273"/>
      <c r="C284" s="274"/>
      <c r="D284" s="235" t="s">
        <v>170</v>
      </c>
      <c r="E284" s="275" t="s">
        <v>1</v>
      </c>
      <c r="F284" s="276" t="s">
        <v>651</v>
      </c>
      <c r="G284" s="274"/>
      <c r="H284" s="275" t="s">
        <v>1</v>
      </c>
      <c r="I284" s="277"/>
      <c r="J284" s="274"/>
      <c r="K284" s="274"/>
      <c r="L284" s="278"/>
      <c r="M284" s="279"/>
      <c r="N284" s="280"/>
      <c r="O284" s="280"/>
      <c r="P284" s="280"/>
      <c r="Q284" s="280"/>
      <c r="R284" s="280"/>
      <c r="S284" s="280"/>
      <c r="T284" s="281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2" t="s">
        <v>170</v>
      </c>
      <c r="AU284" s="282" t="s">
        <v>89</v>
      </c>
      <c r="AV284" s="15" t="s">
        <v>87</v>
      </c>
      <c r="AW284" s="15" t="s">
        <v>34</v>
      </c>
      <c r="AX284" s="15" t="s">
        <v>79</v>
      </c>
      <c r="AY284" s="282" t="s">
        <v>159</v>
      </c>
    </row>
    <row r="285" s="13" customFormat="1">
      <c r="A285" s="13"/>
      <c r="B285" s="233"/>
      <c r="C285" s="234"/>
      <c r="D285" s="235" t="s">
        <v>170</v>
      </c>
      <c r="E285" s="236" t="s">
        <v>1</v>
      </c>
      <c r="F285" s="237" t="s">
        <v>652</v>
      </c>
      <c r="G285" s="234"/>
      <c r="H285" s="238">
        <v>21.984000000000002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170</v>
      </c>
      <c r="AU285" s="244" t="s">
        <v>89</v>
      </c>
      <c r="AV285" s="13" t="s">
        <v>89</v>
      </c>
      <c r="AW285" s="13" t="s">
        <v>34</v>
      </c>
      <c r="AX285" s="13" t="s">
        <v>79</v>
      </c>
      <c r="AY285" s="244" t="s">
        <v>159</v>
      </c>
    </row>
    <row r="286" s="15" customFormat="1">
      <c r="A286" s="15"/>
      <c r="B286" s="273"/>
      <c r="C286" s="274"/>
      <c r="D286" s="235" t="s">
        <v>170</v>
      </c>
      <c r="E286" s="275" t="s">
        <v>1</v>
      </c>
      <c r="F286" s="276" t="s">
        <v>653</v>
      </c>
      <c r="G286" s="274"/>
      <c r="H286" s="275" t="s">
        <v>1</v>
      </c>
      <c r="I286" s="277"/>
      <c r="J286" s="274"/>
      <c r="K286" s="274"/>
      <c r="L286" s="278"/>
      <c r="M286" s="279"/>
      <c r="N286" s="280"/>
      <c r="O286" s="280"/>
      <c r="P286" s="280"/>
      <c r="Q286" s="280"/>
      <c r="R286" s="280"/>
      <c r="S286" s="280"/>
      <c r="T286" s="28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82" t="s">
        <v>170</v>
      </c>
      <c r="AU286" s="282" t="s">
        <v>89</v>
      </c>
      <c r="AV286" s="15" t="s">
        <v>87</v>
      </c>
      <c r="AW286" s="15" t="s">
        <v>34</v>
      </c>
      <c r="AX286" s="15" t="s">
        <v>79</v>
      </c>
      <c r="AY286" s="282" t="s">
        <v>159</v>
      </c>
    </row>
    <row r="287" s="13" customFormat="1">
      <c r="A287" s="13"/>
      <c r="B287" s="233"/>
      <c r="C287" s="234"/>
      <c r="D287" s="235" t="s">
        <v>170</v>
      </c>
      <c r="E287" s="236" t="s">
        <v>1</v>
      </c>
      <c r="F287" s="237" t="s">
        <v>654</v>
      </c>
      <c r="G287" s="234"/>
      <c r="H287" s="238">
        <v>8.6799999999999997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170</v>
      </c>
      <c r="AU287" s="244" t="s">
        <v>89</v>
      </c>
      <c r="AV287" s="13" t="s">
        <v>89</v>
      </c>
      <c r="AW287" s="13" t="s">
        <v>34</v>
      </c>
      <c r="AX287" s="13" t="s">
        <v>79</v>
      </c>
      <c r="AY287" s="244" t="s">
        <v>159</v>
      </c>
    </row>
    <row r="288" s="15" customFormat="1">
      <c r="A288" s="15"/>
      <c r="B288" s="273"/>
      <c r="C288" s="274"/>
      <c r="D288" s="235" t="s">
        <v>170</v>
      </c>
      <c r="E288" s="275" t="s">
        <v>1</v>
      </c>
      <c r="F288" s="276" t="s">
        <v>655</v>
      </c>
      <c r="G288" s="274"/>
      <c r="H288" s="275" t="s">
        <v>1</v>
      </c>
      <c r="I288" s="277"/>
      <c r="J288" s="274"/>
      <c r="K288" s="274"/>
      <c r="L288" s="278"/>
      <c r="M288" s="279"/>
      <c r="N288" s="280"/>
      <c r="O288" s="280"/>
      <c r="P288" s="280"/>
      <c r="Q288" s="280"/>
      <c r="R288" s="280"/>
      <c r="S288" s="280"/>
      <c r="T288" s="28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82" t="s">
        <v>170</v>
      </c>
      <c r="AU288" s="282" t="s">
        <v>89</v>
      </c>
      <c r="AV288" s="15" t="s">
        <v>87</v>
      </c>
      <c r="AW288" s="15" t="s">
        <v>34</v>
      </c>
      <c r="AX288" s="15" t="s">
        <v>79</v>
      </c>
      <c r="AY288" s="282" t="s">
        <v>159</v>
      </c>
    </row>
    <row r="289" s="13" customFormat="1">
      <c r="A289" s="13"/>
      <c r="B289" s="233"/>
      <c r="C289" s="234"/>
      <c r="D289" s="235" t="s">
        <v>170</v>
      </c>
      <c r="E289" s="236" t="s">
        <v>1</v>
      </c>
      <c r="F289" s="237" t="s">
        <v>656</v>
      </c>
      <c r="G289" s="234"/>
      <c r="H289" s="238">
        <v>3.5840000000000001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170</v>
      </c>
      <c r="AU289" s="244" t="s">
        <v>89</v>
      </c>
      <c r="AV289" s="13" t="s">
        <v>89</v>
      </c>
      <c r="AW289" s="13" t="s">
        <v>34</v>
      </c>
      <c r="AX289" s="13" t="s">
        <v>79</v>
      </c>
      <c r="AY289" s="244" t="s">
        <v>159</v>
      </c>
    </row>
    <row r="290" s="14" customFormat="1">
      <c r="A290" s="14"/>
      <c r="B290" s="245"/>
      <c r="C290" s="246"/>
      <c r="D290" s="235" t="s">
        <v>170</v>
      </c>
      <c r="E290" s="247" t="s">
        <v>1</v>
      </c>
      <c r="F290" s="248" t="s">
        <v>177</v>
      </c>
      <c r="G290" s="246"/>
      <c r="H290" s="249">
        <v>34.248000000000005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170</v>
      </c>
      <c r="AU290" s="255" t="s">
        <v>89</v>
      </c>
      <c r="AV290" s="14" t="s">
        <v>165</v>
      </c>
      <c r="AW290" s="14" t="s">
        <v>34</v>
      </c>
      <c r="AX290" s="14" t="s">
        <v>87</v>
      </c>
      <c r="AY290" s="255" t="s">
        <v>159</v>
      </c>
    </row>
    <row r="291" s="2" customFormat="1" ht="24.15" customHeight="1">
      <c r="A291" s="38"/>
      <c r="B291" s="39"/>
      <c r="C291" s="256" t="s">
        <v>352</v>
      </c>
      <c r="D291" s="256" t="s">
        <v>209</v>
      </c>
      <c r="E291" s="257" t="s">
        <v>657</v>
      </c>
      <c r="F291" s="258" t="s">
        <v>658</v>
      </c>
      <c r="G291" s="259" t="s">
        <v>168</v>
      </c>
      <c r="H291" s="260">
        <v>0.61399999999999999</v>
      </c>
      <c r="I291" s="261"/>
      <c r="J291" s="262">
        <f>ROUND(I291*H291,2)</f>
        <v>0</v>
      </c>
      <c r="K291" s="263"/>
      <c r="L291" s="264"/>
      <c r="M291" s="265" t="s">
        <v>1</v>
      </c>
      <c r="N291" s="266" t="s">
        <v>44</v>
      </c>
      <c r="O291" s="91"/>
      <c r="P291" s="229">
        <f>O291*H291</f>
        <v>0</v>
      </c>
      <c r="Q291" s="229">
        <v>0.55000000000000004</v>
      </c>
      <c r="R291" s="229">
        <f>Q291*H291</f>
        <v>0.3377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252</v>
      </c>
      <c r="AT291" s="231" t="s">
        <v>209</v>
      </c>
      <c r="AU291" s="231" t="s">
        <v>89</v>
      </c>
      <c r="AY291" s="17" t="s">
        <v>159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87</v>
      </c>
      <c r="BK291" s="232">
        <f>ROUND(I291*H291,2)</f>
        <v>0</v>
      </c>
      <c r="BL291" s="17" t="s">
        <v>243</v>
      </c>
      <c r="BM291" s="231" t="s">
        <v>659</v>
      </c>
    </row>
    <row r="292" s="15" customFormat="1">
      <c r="A292" s="15"/>
      <c r="B292" s="273"/>
      <c r="C292" s="274"/>
      <c r="D292" s="235" t="s">
        <v>170</v>
      </c>
      <c r="E292" s="275" t="s">
        <v>1</v>
      </c>
      <c r="F292" s="276" t="s">
        <v>651</v>
      </c>
      <c r="G292" s="274"/>
      <c r="H292" s="275" t="s">
        <v>1</v>
      </c>
      <c r="I292" s="277"/>
      <c r="J292" s="274"/>
      <c r="K292" s="274"/>
      <c r="L292" s="278"/>
      <c r="M292" s="279"/>
      <c r="N292" s="280"/>
      <c r="O292" s="280"/>
      <c r="P292" s="280"/>
      <c r="Q292" s="280"/>
      <c r="R292" s="280"/>
      <c r="S292" s="280"/>
      <c r="T292" s="28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2" t="s">
        <v>170</v>
      </c>
      <c r="AU292" s="282" t="s">
        <v>89</v>
      </c>
      <c r="AV292" s="15" t="s">
        <v>87</v>
      </c>
      <c r="AW292" s="15" t="s">
        <v>34</v>
      </c>
      <c r="AX292" s="15" t="s">
        <v>79</v>
      </c>
      <c r="AY292" s="282" t="s">
        <v>159</v>
      </c>
    </row>
    <row r="293" s="13" customFormat="1">
      <c r="A293" s="13"/>
      <c r="B293" s="233"/>
      <c r="C293" s="234"/>
      <c r="D293" s="235" t="s">
        <v>170</v>
      </c>
      <c r="E293" s="236" t="s">
        <v>1</v>
      </c>
      <c r="F293" s="237" t="s">
        <v>660</v>
      </c>
      <c r="G293" s="234"/>
      <c r="H293" s="238">
        <v>0.38100000000000001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170</v>
      </c>
      <c r="AU293" s="244" t="s">
        <v>89</v>
      </c>
      <c r="AV293" s="13" t="s">
        <v>89</v>
      </c>
      <c r="AW293" s="13" t="s">
        <v>34</v>
      </c>
      <c r="AX293" s="13" t="s">
        <v>79</v>
      </c>
      <c r="AY293" s="244" t="s">
        <v>159</v>
      </c>
    </row>
    <row r="294" s="15" customFormat="1">
      <c r="A294" s="15"/>
      <c r="B294" s="273"/>
      <c r="C294" s="274"/>
      <c r="D294" s="235" t="s">
        <v>170</v>
      </c>
      <c r="E294" s="275" t="s">
        <v>1</v>
      </c>
      <c r="F294" s="276" t="s">
        <v>653</v>
      </c>
      <c r="G294" s="274"/>
      <c r="H294" s="275" t="s">
        <v>1</v>
      </c>
      <c r="I294" s="277"/>
      <c r="J294" s="274"/>
      <c r="K294" s="274"/>
      <c r="L294" s="278"/>
      <c r="M294" s="279"/>
      <c r="N294" s="280"/>
      <c r="O294" s="280"/>
      <c r="P294" s="280"/>
      <c r="Q294" s="280"/>
      <c r="R294" s="280"/>
      <c r="S294" s="280"/>
      <c r="T294" s="28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2" t="s">
        <v>170</v>
      </c>
      <c r="AU294" s="282" t="s">
        <v>89</v>
      </c>
      <c r="AV294" s="15" t="s">
        <v>87</v>
      </c>
      <c r="AW294" s="15" t="s">
        <v>34</v>
      </c>
      <c r="AX294" s="15" t="s">
        <v>79</v>
      </c>
      <c r="AY294" s="282" t="s">
        <v>159</v>
      </c>
    </row>
    <row r="295" s="13" customFormat="1">
      <c r="A295" s="13"/>
      <c r="B295" s="233"/>
      <c r="C295" s="234"/>
      <c r="D295" s="235" t="s">
        <v>170</v>
      </c>
      <c r="E295" s="236" t="s">
        <v>1</v>
      </c>
      <c r="F295" s="237" t="s">
        <v>661</v>
      </c>
      <c r="G295" s="234"/>
      <c r="H295" s="238">
        <v>0.16600000000000001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170</v>
      </c>
      <c r="AU295" s="244" t="s">
        <v>89</v>
      </c>
      <c r="AV295" s="13" t="s">
        <v>89</v>
      </c>
      <c r="AW295" s="13" t="s">
        <v>34</v>
      </c>
      <c r="AX295" s="13" t="s">
        <v>79</v>
      </c>
      <c r="AY295" s="244" t="s">
        <v>159</v>
      </c>
    </row>
    <row r="296" s="15" customFormat="1">
      <c r="A296" s="15"/>
      <c r="B296" s="273"/>
      <c r="C296" s="274"/>
      <c r="D296" s="235" t="s">
        <v>170</v>
      </c>
      <c r="E296" s="275" t="s">
        <v>1</v>
      </c>
      <c r="F296" s="276" t="s">
        <v>655</v>
      </c>
      <c r="G296" s="274"/>
      <c r="H296" s="275" t="s">
        <v>1</v>
      </c>
      <c r="I296" s="277"/>
      <c r="J296" s="274"/>
      <c r="K296" s="274"/>
      <c r="L296" s="278"/>
      <c r="M296" s="279"/>
      <c r="N296" s="280"/>
      <c r="O296" s="280"/>
      <c r="P296" s="280"/>
      <c r="Q296" s="280"/>
      <c r="R296" s="280"/>
      <c r="S296" s="280"/>
      <c r="T296" s="281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2" t="s">
        <v>170</v>
      </c>
      <c r="AU296" s="282" t="s">
        <v>89</v>
      </c>
      <c r="AV296" s="15" t="s">
        <v>87</v>
      </c>
      <c r="AW296" s="15" t="s">
        <v>34</v>
      </c>
      <c r="AX296" s="15" t="s">
        <v>79</v>
      </c>
      <c r="AY296" s="282" t="s">
        <v>159</v>
      </c>
    </row>
    <row r="297" s="13" customFormat="1">
      <c r="A297" s="13"/>
      <c r="B297" s="233"/>
      <c r="C297" s="234"/>
      <c r="D297" s="235" t="s">
        <v>170</v>
      </c>
      <c r="E297" s="236" t="s">
        <v>1</v>
      </c>
      <c r="F297" s="237" t="s">
        <v>662</v>
      </c>
      <c r="G297" s="234"/>
      <c r="H297" s="238">
        <v>0.067000000000000004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170</v>
      </c>
      <c r="AU297" s="244" t="s">
        <v>89</v>
      </c>
      <c r="AV297" s="13" t="s">
        <v>89</v>
      </c>
      <c r="AW297" s="13" t="s">
        <v>34</v>
      </c>
      <c r="AX297" s="13" t="s">
        <v>79</v>
      </c>
      <c r="AY297" s="244" t="s">
        <v>159</v>
      </c>
    </row>
    <row r="298" s="14" customFormat="1">
      <c r="A298" s="14"/>
      <c r="B298" s="245"/>
      <c r="C298" s="246"/>
      <c r="D298" s="235" t="s">
        <v>170</v>
      </c>
      <c r="E298" s="247" t="s">
        <v>1</v>
      </c>
      <c r="F298" s="248" t="s">
        <v>177</v>
      </c>
      <c r="G298" s="246"/>
      <c r="H298" s="249">
        <v>0.6140000000000001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170</v>
      </c>
      <c r="AU298" s="255" t="s">
        <v>89</v>
      </c>
      <c r="AV298" s="14" t="s">
        <v>165</v>
      </c>
      <c r="AW298" s="14" t="s">
        <v>34</v>
      </c>
      <c r="AX298" s="14" t="s">
        <v>87</v>
      </c>
      <c r="AY298" s="255" t="s">
        <v>159</v>
      </c>
    </row>
    <row r="299" s="2" customFormat="1" ht="24.15" customHeight="1">
      <c r="A299" s="38"/>
      <c r="B299" s="39"/>
      <c r="C299" s="219" t="s">
        <v>356</v>
      </c>
      <c r="D299" s="219" t="s">
        <v>161</v>
      </c>
      <c r="E299" s="220" t="s">
        <v>663</v>
      </c>
      <c r="F299" s="221" t="s">
        <v>664</v>
      </c>
      <c r="G299" s="222" t="s">
        <v>168</v>
      </c>
      <c r="H299" s="223">
        <v>0.61399999999999999</v>
      </c>
      <c r="I299" s="224"/>
      <c r="J299" s="225">
        <f>ROUND(I299*H299,2)</f>
        <v>0</v>
      </c>
      <c r="K299" s="226"/>
      <c r="L299" s="44"/>
      <c r="M299" s="227" t="s">
        <v>1</v>
      </c>
      <c r="N299" s="228" t="s">
        <v>44</v>
      </c>
      <c r="O299" s="91"/>
      <c r="P299" s="229">
        <f>O299*H299</f>
        <v>0</v>
      </c>
      <c r="Q299" s="229">
        <v>0.023369999999999998</v>
      </c>
      <c r="R299" s="229">
        <f>Q299*H299</f>
        <v>0.01434918</v>
      </c>
      <c r="S299" s="229">
        <v>0</v>
      </c>
      <c r="T299" s="23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243</v>
      </c>
      <c r="AT299" s="231" t="s">
        <v>161</v>
      </c>
      <c r="AU299" s="231" t="s">
        <v>89</v>
      </c>
      <c r="AY299" s="17" t="s">
        <v>159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87</v>
      </c>
      <c r="BK299" s="232">
        <f>ROUND(I299*H299,2)</f>
        <v>0</v>
      </c>
      <c r="BL299" s="17" t="s">
        <v>243</v>
      </c>
      <c r="BM299" s="231" t="s">
        <v>665</v>
      </c>
    </row>
    <row r="300" s="2" customFormat="1" ht="24.15" customHeight="1">
      <c r="A300" s="38"/>
      <c r="B300" s="39"/>
      <c r="C300" s="219" t="s">
        <v>360</v>
      </c>
      <c r="D300" s="219" t="s">
        <v>161</v>
      </c>
      <c r="E300" s="220" t="s">
        <v>666</v>
      </c>
      <c r="F300" s="221" t="s">
        <v>667</v>
      </c>
      <c r="G300" s="222" t="s">
        <v>212</v>
      </c>
      <c r="H300" s="223">
        <v>0.35299999999999998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44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243</v>
      </c>
      <c r="AT300" s="231" t="s">
        <v>161</v>
      </c>
      <c r="AU300" s="231" t="s">
        <v>89</v>
      </c>
      <c r="AY300" s="17" t="s">
        <v>159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87</v>
      </c>
      <c r="BK300" s="232">
        <f>ROUND(I300*H300,2)</f>
        <v>0</v>
      </c>
      <c r="BL300" s="17" t="s">
        <v>243</v>
      </c>
      <c r="BM300" s="231" t="s">
        <v>668</v>
      </c>
    </row>
    <row r="301" s="12" customFormat="1" ht="22.8" customHeight="1">
      <c r="A301" s="12"/>
      <c r="B301" s="203"/>
      <c r="C301" s="204"/>
      <c r="D301" s="205" t="s">
        <v>78</v>
      </c>
      <c r="E301" s="217" t="s">
        <v>669</v>
      </c>
      <c r="F301" s="217" t="s">
        <v>670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SUM(P302:P325)</f>
        <v>0</v>
      </c>
      <c r="Q301" s="211"/>
      <c r="R301" s="212">
        <f>SUM(R302:R325)</f>
        <v>0.68551684000000002</v>
      </c>
      <c r="S301" s="211"/>
      <c r="T301" s="213">
        <f>SUM(T302:T325)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89</v>
      </c>
      <c r="AT301" s="215" t="s">
        <v>78</v>
      </c>
      <c r="AU301" s="215" t="s">
        <v>87</v>
      </c>
      <c r="AY301" s="214" t="s">
        <v>159</v>
      </c>
      <c r="BK301" s="216">
        <f>SUM(BK302:BK325)</f>
        <v>0</v>
      </c>
    </row>
    <row r="302" s="2" customFormat="1" ht="24.15" customHeight="1">
      <c r="A302" s="38"/>
      <c r="B302" s="39"/>
      <c r="C302" s="219" t="s">
        <v>261</v>
      </c>
      <c r="D302" s="219" t="s">
        <v>161</v>
      </c>
      <c r="E302" s="220" t="s">
        <v>671</v>
      </c>
      <c r="F302" s="221" t="s">
        <v>672</v>
      </c>
      <c r="G302" s="222" t="s">
        <v>251</v>
      </c>
      <c r="H302" s="223">
        <v>18.079999999999998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44</v>
      </c>
      <c r="O302" s="91"/>
      <c r="P302" s="229">
        <f>O302*H302</f>
        <v>0</v>
      </c>
      <c r="Q302" s="229">
        <v>6.0000000000000002E-05</v>
      </c>
      <c r="R302" s="229">
        <f>Q302*H302</f>
        <v>0.0010847999999999999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243</v>
      </c>
      <c r="AT302" s="231" t="s">
        <v>161</v>
      </c>
      <c r="AU302" s="231" t="s">
        <v>89</v>
      </c>
      <c r="AY302" s="17" t="s">
        <v>159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87</v>
      </c>
      <c r="BK302" s="232">
        <f>ROUND(I302*H302,2)</f>
        <v>0</v>
      </c>
      <c r="BL302" s="17" t="s">
        <v>243</v>
      </c>
      <c r="BM302" s="231" t="s">
        <v>673</v>
      </c>
    </row>
    <row r="303" s="15" customFormat="1">
      <c r="A303" s="15"/>
      <c r="B303" s="273"/>
      <c r="C303" s="274"/>
      <c r="D303" s="235" t="s">
        <v>170</v>
      </c>
      <c r="E303" s="275" t="s">
        <v>1</v>
      </c>
      <c r="F303" s="276" t="s">
        <v>651</v>
      </c>
      <c r="G303" s="274"/>
      <c r="H303" s="275" t="s">
        <v>1</v>
      </c>
      <c r="I303" s="277"/>
      <c r="J303" s="274"/>
      <c r="K303" s="274"/>
      <c r="L303" s="278"/>
      <c r="M303" s="279"/>
      <c r="N303" s="280"/>
      <c r="O303" s="280"/>
      <c r="P303" s="280"/>
      <c r="Q303" s="280"/>
      <c r="R303" s="280"/>
      <c r="S303" s="280"/>
      <c r="T303" s="28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82" t="s">
        <v>170</v>
      </c>
      <c r="AU303" s="282" t="s">
        <v>89</v>
      </c>
      <c r="AV303" s="15" t="s">
        <v>87</v>
      </c>
      <c r="AW303" s="15" t="s">
        <v>34</v>
      </c>
      <c r="AX303" s="15" t="s">
        <v>79</v>
      </c>
      <c r="AY303" s="282" t="s">
        <v>159</v>
      </c>
    </row>
    <row r="304" s="13" customFormat="1">
      <c r="A304" s="13"/>
      <c r="B304" s="233"/>
      <c r="C304" s="234"/>
      <c r="D304" s="235" t="s">
        <v>170</v>
      </c>
      <c r="E304" s="236" t="s">
        <v>1</v>
      </c>
      <c r="F304" s="237" t="s">
        <v>674</v>
      </c>
      <c r="G304" s="234"/>
      <c r="H304" s="238">
        <v>10.560000000000001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170</v>
      </c>
      <c r="AU304" s="244" t="s">
        <v>89</v>
      </c>
      <c r="AV304" s="13" t="s">
        <v>89</v>
      </c>
      <c r="AW304" s="13" t="s">
        <v>34</v>
      </c>
      <c r="AX304" s="13" t="s">
        <v>79</v>
      </c>
      <c r="AY304" s="244" t="s">
        <v>159</v>
      </c>
    </row>
    <row r="305" s="15" customFormat="1">
      <c r="A305" s="15"/>
      <c r="B305" s="273"/>
      <c r="C305" s="274"/>
      <c r="D305" s="235" t="s">
        <v>170</v>
      </c>
      <c r="E305" s="275" t="s">
        <v>1</v>
      </c>
      <c r="F305" s="276" t="s">
        <v>653</v>
      </c>
      <c r="G305" s="274"/>
      <c r="H305" s="275" t="s">
        <v>1</v>
      </c>
      <c r="I305" s="277"/>
      <c r="J305" s="274"/>
      <c r="K305" s="274"/>
      <c r="L305" s="278"/>
      <c r="M305" s="279"/>
      <c r="N305" s="280"/>
      <c r="O305" s="280"/>
      <c r="P305" s="280"/>
      <c r="Q305" s="280"/>
      <c r="R305" s="280"/>
      <c r="S305" s="280"/>
      <c r="T305" s="281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2" t="s">
        <v>170</v>
      </c>
      <c r="AU305" s="282" t="s">
        <v>89</v>
      </c>
      <c r="AV305" s="15" t="s">
        <v>87</v>
      </c>
      <c r="AW305" s="15" t="s">
        <v>34</v>
      </c>
      <c r="AX305" s="15" t="s">
        <v>79</v>
      </c>
      <c r="AY305" s="282" t="s">
        <v>159</v>
      </c>
    </row>
    <row r="306" s="13" customFormat="1">
      <c r="A306" s="13"/>
      <c r="B306" s="233"/>
      <c r="C306" s="234"/>
      <c r="D306" s="235" t="s">
        <v>170</v>
      </c>
      <c r="E306" s="236" t="s">
        <v>1</v>
      </c>
      <c r="F306" s="237" t="s">
        <v>675</v>
      </c>
      <c r="G306" s="234"/>
      <c r="H306" s="238">
        <v>4.96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170</v>
      </c>
      <c r="AU306" s="244" t="s">
        <v>89</v>
      </c>
      <c r="AV306" s="13" t="s">
        <v>89</v>
      </c>
      <c r="AW306" s="13" t="s">
        <v>34</v>
      </c>
      <c r="AX306" s="13" t="s">
        <v>79</v>
      </c>
      <c r="AY306" s="244" t="s">
        <v>159</v>
      </c>
    </row>
    <row r="307" s="15" customFormat="1">
      <c r="A307" s="15"/>
      <c r="B307" s="273"/>
      <c r="C307" s="274"/>
      <c r="D307" s="235" t="s">
        <v>170</v>
      </c>
      <c r="E307" s="275" t="s">
        <v>1</v>
      </c>
      <c r="F307" s="276" t="s">
        <v>655</v>
      </c>
      <c r="G307" s="274"/>
      <c r="H307" s="275" t="s">
        <v>1</v>
      </c>
      <c r="I307" s="277"/>
      <c r="J307" s="274"/>
      <c r="K307" s="274"/>
      <c r="L307" s="278"/>
      <c r="M307" s="279"/>
      <c r="N307" s="280"/>
      <c r="O307" s="280"/>
      <c r="P307" s="280"/>
      <c r="Q307" s="280"/>
      <c r="R307" s="280"/>
      <c r="S307" s="280"/>
      <c r="T307" s="28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2" t="s">
        <v>170</v>
      </c>
      <c r="AU307" s="282" t="s">
        <v>89</v>
      </c>
      <c r="AV307" s="15" t="s">
        <v>87</v>
      </c>
      <c r="AW307" s="15" t="s">
        <v>34</v>
      </c>
      <c r="AX307" s="15" t="s">
        <v>79</v>
      </c>
      <c r="AY307" s="282" t="s">
        <v>159</v>
      </c>
    </row>
    <row r="308" s="13" customFormat="1">
      <c r="A308" s="13"/>
      <c r="B308" s="233"/>
      <c r="C308" s="234"/>
      <c r="D308" s="235" t="s">
        <v>170</v>
      </c>
      <c r="E308" s="236" t="s">
        <v>1</v>
      </c>
      <c r="F308" s="237" t="s">
        <v>676</v>
      </c>
      <c r="G308" s="234"/>
      <c r="H308" s="238">
        <v>2.5600000000000001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170</v>
      </c>
      <c r="AU308" s="244" t="s">
        <v>89</v>
      </c>
      <c r="AV308" s="13" t="s">
        <v>89</v>
      </c>
      <c r="AW308" s="13" t="s">
        <v>34</v>
      </c>
      <c r="AX308" s="13" t="s">
        <v>79</v>
      </c>
      <c r="AY308" s="244" t="s">
        <v>159</v>
      </c>
    </row>
    <row r="309" s="14" customFormat="1">
      <c r="A309" s="14"/>
      <c r="B309" s="245"/>
      <c r="C309" s="246"/>
      <c r="D309" s="235" t="s">
        <v>170</v>
      </c>
      <c r="E309" s="247" t="s">
        <v>1</v>
      </c>
      <c r="F309" s="248" t="s">
        <v>177</v>
      </c>
      <c r="G309" s="246"/>
      <c r="H309" s="249">
        <v>18.079999999999998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170</v>
      </c>
      <c r="AU309" s="255" t="s">
        <v>89</v>
      </c>
      <c r="AV309" s="14" t="s">
        <v>165</v>
      </c>
      <c r="AW309" s="14" t="s">
        <v>34</v>
      </c>
      <c r="AX309" s="14" t="s">
        <v>87</v>
      </c>
      <c r="AY309" s="255" t="s">
        <v>159</v>
      </c>
    </row>
    <row r="310" s="2" customFormat="1" ht="33" customHeight="1">
      <c r="A310" s="38"/>
      <c r="B310" s="39"/>
      <c r="C310" s="256" t="s">
        <v>367</v>
      </c>
      <c r="D310" s="256" t="s">
        <v>209</v>
      </c>
      <c r="E310" s="257" t="s">
        <v>677</v>
      </c>
      <c r="F310" s="258" t="s">
        <v>678</v>
      </c>
      <c r="G310" s="259" t="s">
        <v>164</v>
      </c>
      <c r="H310" s="260">
        <v>31.763999999999999</v>
      </c>
      <c r="I310" s="261"/>
      <c r="J310" s="262">
        <f>ROUND(I310*H310,2)</f>
        <v>0</v>
      </c>
      <c r="K310" s="263"/>
      <c r="L310" s="264"/>
      <c r="M310" s="265" t="s">
        <v>1</v>
      </c>
      <c r="N310" s="266" t="s">
        <v>44</v>
      </c>
      <c r="O310" s="91"/>
      <c r="P310" s="229">
        <f>O310*H310</f>
        <v>0</v>
      </c>
      <c r="Q310" s="229">
        <v>0.013860000000000001</v>
      </c>
      <c r="R310" s="229">
        <f>Q310*H310</f>
        <v>0.44024904000000004</v>
      </c>
      <c r="S310" s="229">
        <v>0</v>
      </c>
      <c r="T310" s="23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252</v>
      </c>
      <c r="AT310" s="231" t="s">
        <v>209</v>
      </c>
      <c r="AU310" s="231" t="s">
        <v>89</v>
      </c>
      <c r="AY310" s="17" t="s">
        <v>159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7" t="s">
        <v>87</v>
      </c>
      <c r="BK310" s="232">
        <f>ROUND(I310*H310,2)</f>
        <v>0</v>
      </c>
      <c r="BL310" s="17" t="s">
        <v>243</v>
      </c>
      <c r="BM310" s="231" t="s">
        <v>679</v>
      </c>
    </row>
    <row r="311" s="15" customFormat="1">
      <c r="A311" s="15"/>
      <c r="B311" s="273"/>
      <c r="C311" s="274"/>
      <c r="D311" s="235" t="s">
        <v>170</v>
      </c>
      <c r="E311" s="275" t="s">
        <v>1</v>
      </c>
      <c r="F311" s="276" t="s">
        <v>651</v>
      </c>
      <c r="G311" s="274"/>
      <c r="H311" s="275" t="s">
        <v>1</v>
      </c>
      <c r="I311" s="277"/>
      <c r="J311" s="274"/>
      <c r="K311" s="274"/>
      <c r="L311" s="278"/>
      <c r="M311" s="279"/>
      <c r="N311" s="280"/>
      <c r="O311" s="280"/>
      <c r="P311" s="280"/>
      <c r="Q311" s="280"/>
      <c r="R311" s="280"/>
      <c r="S311" s="280"/>
      <c r="T311" s="28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82" t="s">
        <v>170</v>
      </c>
      <c r="AU311" s="282" t="s">
        <v>89</v>
      </c>
      <c r="AV311" s="15" t="s">
        <v>87</v>
      </c>
      <c r="AW311" s="15" t="s">
        <v>34</v>
      </c>
      <c r="AX311" s="15" t="s">
        <v>79</v>
      </c>
      <c r="AY311" s="282" t="s">
        <v>159</v>
      </c>
    </row>
    <row r="312" s="13" customFormat="1">
      <c r="A312" s="13"/>
      <c r="B312" s="233"/>
      <c r="C312" s="234"/>
      <c r="D312" s="235" t="s">
        <v>170</v>
      </c>
      <c r="E312" s="236" t="s">
        <v>1</v>
      </c>
      <c r="F312" s="237" t="s">
        <v>680</v>
      </c>
      <c r="G312" s="234"/>
      <c r="H312" s="238">
        <v>19.372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170</v>
      </c>
      <c r="AU312" s="244" t="s">
        <v>89</v>
      </c>
      <c r="AV312" s="13" t="s">
        <v>89</v>
      </c>
      <c r="AW312" s="13" t="s">
        <v>34</v>
      </c>
      <c r="AX312" s="13" t="s">
        <v>79</v>
      </c>
      <c r="AY312" s="244" t="s">
        <v>159</v>
      </c>
    </row>
    <row r="313" s="15" customFormat="1">
      <c r="A313" s="15"/>
      <c r="B313" s="273"/>
      <c r="C313" s="274"/>
      <c r="D313" s="235" t="s">
        <v>170</v>
      </c>
      <c r="E313" s="275" t="s">
        <v>1</v>
      </c>
      <c r="F313" s="276" t="s">
        <v>653</v>
      </c>
      <c r="G313" s="274"/>
      <c r="H313" s="275" t="s">
        <v>1</v>
      </c>
      <c r="I313" s="277"/>
      <c r="J313" s="274"/>
      <c r="K313" s="274"/>
      <c r="L313" s="278"/>
      <c r="M313" s="279"/>
      <c r="N313" s="280"/>
      <c r="O313" s="280"/>
      <c r="P313" s="280"/>
      <c r="Q313" s="280"/>
      <c r="R313" s="280"/>
      <c r="S313" s="280"/>
      <c r="T313" s="28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2" t="s">
        <v>170</v>
      </c>
      <c r="AU313" s="282" t="s">
        <v>89</v>
      </c>
      <c r="AV313" s="15" t="s">
        <v>87</v>
      </c>
      <c r="AW313" s="15" t="s">
        <v>34</v>
      </c>
      <c r="AX313" s="15" t="s">
        <v>79</v>
      </c>
      <c r="AY313" s="282" t="s">
        <v>159</v>
      </c>
    </row>
    <row r="314" s="13" customFormat="1">
      <c r="A314" s="13"/>
      <c r="B314" s="233"/>
      <c r="C314" s="234"/>
      <c r="D314" s="235" t="s">
        <v>170</v>
      </c>
      <c r="E314" s="236" t="s">
        <v>1</v>
      </c>
      <c r="F314" s="237" t="s">
        <v>681</v>
      </c>
      <c r="G314" s="234"/>
      <c r="H314" s="238">
        <v>8.6799999999999997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170</v>
      </c>
      <c r="AU314" s="244" t="s">
        <v>89</v>
      </c>
      <c r="AV314" s="13" t="s">
        <v>89</v>
      </c>
      <c r="AW314" s="13" t="s">
        <v>34</v>
      </c>
      <c r="AX314" s="13" t="s">
        <v>79</v>
      </c>
      <c r="AY314" s="244" t="s">
        <v>159</v>
      </c>
    </row>
    <row r="315" s="15" customFormat="1">
      <c r="A315" s="15"/>
      <c r="B315" s="273"/>
      <c r="C315" s="274"/>
      <c r="D315" s="235" t="s">
        <v>170</v>
      </c>
      <c r="E315" s="275" t="s">
        <v>1</v>
      </c>
      <c r="F315" s="276" t="s">
        <v>655</v>
      </c>
      <c r="G315" s="274"/>
      <c r="H315" s="275" t="s">
        <v>1</v>
      </c>
      <c r="I315" s="277"/>
      <c r="J315" s="274"/>
      <c r="K315" s="274"/>
      <c r="L315" s="278"/>
      <c r="M315" s="279"/>
      <c r="N315" s="280"/>
      <c r="O315" s="280"/>
      <c r="P315" s="280"/>
      <c r="Q315" s="280"/>
      <c r="R315" s="280"/>
      <c r="S315" s="280"/>
      <c r="T315" s="28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82" t="s">
        <v>170</v>
      </c>
      <c r="AU315" s="282" t="s">
        <v>89</v>
      </c>
      <c r="AV315" s="15" t="s">
        <v>87</v>
      </c>
      <c r="AW315" s="15" t="s">
        <v>34</v>
      </c>
      <c r="AX315" s="15" t="s">
        <v>79</v>
      </c>
      <c r="AY315" s="282" t="s">
        <v>159</v>
      </c>
    </row>
    <row r="316" s="13" customFormat="1">
      <c r="A316" s="13"/>
      <c r="B316" s="233"/>
      <c r="C316" s="234"/>
      <c r="D316" s="235" t="s">
        <v>170</v>
      </c>
      <c r="E316" s="236" t="s">
        <v>1</v>
      </c>
      <c r="F316" s="237" t="s">
        <v>682</v>
      </c>
      <c r="G316" s="234"/>
      <c r="H316" s="238">
        <v>3.7120000000000002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170</v>
      </c>
      <c r="AU316" s="244" t="s">
        <v>89</v>
      </c>
      <c r="AV316" s="13" t="s">
        <v>89</v>
      </c>
      <c r="AW316" s="13" t="s">
        <v>34</v>
      </c>
      <c r="AX316" s="13" t="s">
        <v>79</v>
      </c>
      <c r="AY316" s="244" t="s">
        <v>159</v>
      </c>
    </row>
    <row r="317" s="14" customFormat="1">
      <c r="A317" s="14"/>
      <c r="B317" s="245"/>
      <c r="C317" s="246"/>
      <c r="D317" s="235" t="s">
        <v>170</v>
      </c>
      <c r="E317" s="247" t="s">
        <v>1</v>
      </c>
      <c r="F317" s="248" t="s">
        <v>177</v>
      </c>
      <c r="G317" s="246"/>
      <c r="H317" s="249">
        <v>31.763999999999999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170</v>
      </c>
      <c r="AU317" s="255" t="s">
        <v>89</v>
      </c>
      <c r="AV317" s="14" t="s">
        <v>165</v>
      </c>
      <c r="AW317" s="14" t="s">
        <v>34</v>
      </c>
      <c r="AX317" s="14" t="s">
        <v>87</v>
      </c>
      <c r="AY317" s="255" t="s">
        <v>159</v>
      </c>
    </row>
    <row r="318" s="2" customFormat="1" ht="24.15" customHeight="1">
      <c r="A318" s="38"/>
      <c r="B318" s="39"/>
      <c r="C318" s="219" t="s">
        <v>371</v>
      </c>
      <c r="D318" s="219" t="s">
        <v>161</v>
      </c>
      <c r="E318" s="220" t="s">
        <v>683</v>
      </c>
      <c r="F318" s="221" t="s">
        <v>684</v>
      </c>
      <c r="G318" s="222" t="s">
        <v>251</v>
      </c>
      <c r="H318" s="223">
        <v>40.030000000000001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44</v>
      </c>
      <c r="O318" s="91"/>
      <c r="P318" s="229">
        <f>O318*H318</f>
        <v>0</v>
      </c>
      <c r="Q318" s="229">
        <v>0.00040000000000000002</v>
      </c>
      <c r="R318" s="229">
        <f>Q318*H318</f>
        <v>0.016012000000000002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243</v>
      </c>
      <c r="AT318" s="231" t="s">
        <v>161</v>
      </c>
      <c r="AU318" s="231" t="s">
        <v>89</v>
      </c>
      <c r="AY318" s="17" t="s">
        <v>159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87</v>
      </c>
      <c r="BK318" s="232">
        <f>ROUND(I318*H318,2)</f>
        <v>0</v>
      </c>
      <c r="BL318" s="17" t="s">
        <v>243</v>
      </c>
      <c r="BM318" s="231" t="s">
        <v>685</v>
      </c>
    </row>
    <row r="319" s="2" customFormat="1" ht="37.8" customHeight="1">
      <c r="A319" s="38"/>
      <c r="B319" s="39"/>
      <c r="C319" s="256" t="s">
        <v>375</v>
      </c>
      <c r="D319" s="256" t="s">
        <v>209</v>
      </c>
      <c r="E319" s="257" t="s">
        <v>686</v>
      </c>
      <c r="F319" s="258" t="s">
        <v>687</v>
      </c>
      <c r="G319" s="259" t="s">
        <v>251</v>
      </c>
      <c r="H319" s="260">
        <v>40.030000000000001</v>
      </c>
      <c r="I319" s="261"/>
      <c r="J319" s="262">
        <f>ROUND(I319*H319,2)</f>
        <v>0</v>
      </c>
      <c r="K319" s="263"/>
      <c r="L319" s="264"/>
      <c r="M319" s="265" t="s">
        <v>1</v>
      </c>
      <c r="N319" s="266" t="s">
        <v>44</v>
      </c>
      <c r="O319" s="91"/>
      <c r="P319" s="229">
        <f>O319*H319</f>
        <v>0</v>
      </c>
      <c r="Q319" s="229">
        <v>0.0057000000000000002</v>
      </c>
      <c r="R319" s="229">
        <f>Q319*H319</f>
        <v>0.22817100000000001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252</v>
      </c>
      <c r="AT319" s="231" t="s">
        <v>209</v>
      </c>
      <c r="AU319" s="231" t="s">
        <v>89</v>
      </c>
      <c r="AY319" s="17" t="s">
        <v>159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87</v>
      </c>
      <c r="BK319" s="232">
        <f>ROUND(I319*H319,2)</f>
        <v>0</v>
      </c>
      <c r="BL319" s="17" t="s">
        <v>243</v>
      </c>
      <c r="BM319" s="231" t="s">
        <v>688</v>
      </c>
    </row>
    <row r="320" s="15" customFormat="1">
      <c r="A320" s="15"/>
      <c r="B320" s="273"/>
      <c r="C320" s="274"/>
      <c r="D320" s="235" t="s">
        <v>170</v>
      </c>
      <c r="E320" s="275" t="s">
        <v>1</v>
      </c>
      <c r="F320" s="276" t="s">
        <v>689</v>
      </c>
      <c r="G320" s="274"/>
      <c r="H320" s="275" t="s">
        <v>1</v>
      </c>
      <c r="I320" s="277"/>
      <c r="J320" s="274"/>
      <c r="K320" s="274"/>
      <c r="L320" s="278"/>
      <c r="M320" s="279"/>
      <c r="N320" s="280"/>
      <c r="O320" s="280"/>
      <c r="P320" s="280"/>
      <c r="Q320" s="280"/>
      <c r="R320" s="280"/>
      <c r="S320" s="280"/>
      <c r="T320" s="28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2" t="s">
        <v>170</v>
      </c>
      <c r="AU320" s="282" t="s">
        <v>89</v>
      </c>
      <c r="AV320" s="15" t="s">
        <v>87</v>
      </c>
      <c r="AW320" s="15" t="s">
        <v>34</v>
      </c>
      <c r="AX320" s="15" t="s">
        <v>79</v>
      </c>
      <c r="AY320" s="282" t="s">
        <v>159</v>
      </c>
    </row>
    <row r="321" s="13" customFormat="1">
      <c r="A321" s="13"/>
      <c r="B321" s="233"/>
      <c r="C321" s="234"/>
      <c r="D321" s="235" t="s">
        <v>170</v>
      </c>
      <c r="E321" s="236" t="s">
        <v>1</v>
      </c>
      <c r="F321" s="237" t="s">
        <v>690</v>
      </c>
      <c r="G321" s="234"/>
      <c r="H321" s="238">
        <v>37.130000000000003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170</v>
      </c>
      <c r="AU321" s="244" t="s">
        <v>89</v>
      </c>
      <c r="AV321" s="13" t="s">
        <v>89</v>
      </c>
      <c r="AW321" s="13" t="s">
        <v>34</v>
      </c>
      <c r="AX321" s="13" t="s">
        <v>79</v>
      </c>
      <c r="AY321" s="244" t="s">
        <v>159</v>
      </c>
    </row>
    <row r="322" s="15" customFormat="1">
      <c r="A322" s="15"/>
      <c r="B322" s="273"/>
      <c r="C322" s="274"/>
      <c r="D322" s="235" t="s">
        <v>170</v>
      </c>
      <c r="E322" s="275" t="s">
        <v>1</v>
      </c>
      <c r="F322" s="276" t="s">
        <v>691</v>
      </c>
      <c r="G322" s="274"/>
      <c r="H322" s="275" t="s">
        <v>1</v>
      </c>
      <c r="I322" s="277"/>
      <c r="J322" s="274"/>
      <c r="K322" s="274"/>
      <c r="L322" s="278"/>
      <c r="M322" s="279"/>
      <c r="N322" s="280"/>
      <c r="O322" s="280"/>
      <c r="P322" s="280"/>
      <c r="Q322" s="280"/>
      <c r="R322" s="280"/>
      <c r="S322" s="280"/>
      <c r="T322" s="28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82" t="s">
        <v>170</v>
      </c>
      <c r="AU322" s="282" t="s">
        <v>89</v>
      </c>
      <c r="AV322" s="15" t="s">
        <v>87</v>
      </c>
      <c r="AW322" s="15" t="s">
        <v>34</v>
      </c>
      <c r="AX322" s="15" t="s">
        <v>79</v>
      </c>
      <c r="AY322" s="282" t="s">
        <v>159</v>
      </c>
    </row>
    <row r="323" s="13" customFormat="1">
      <c r="A323" s="13"/>
      <c r="B323" s="233"/>
      <c r="C323" s="234"/>
      <c r="D323" s="235" t="s">
        <v>170</v>
      </c>
      <c r="E323" s="236" t="s">
        <v>1</v>
      </c>
      <c r="F323" s="237" t="s">
        <v>692</v>
      </c>
      <c r="G323" s="234"/>
      <c r="H323" s="238">
        <v>2.8999999999999999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170</v>
      </c>
      <c r="AU323" s="244" t="s">
        <v>89</v>
      </c>
      <c r="AV323" s="13" t="s">
        <v>89</v>
      </c>
      <c r="AW323" s="13" t="s">
        <v>34</v>
      </c>
      <c r="AX323" s="13" t="s">
        <v>79</v>
      </c>
      <c r="AY323" s="244" t="s">
        <v>159</v>
      </c>
    </row>
    <row r="324" s="14" customFormat="1">
      <c r="A324" s="14"/>
      <c r="B324" s="245"/>
      <c r="C324" s="246"/>
      <c r="D324" s="235" t="s">
        <v>170</v>
      </c>
      <c r="E324" s="247" t="s">
        <v>1</v>
      </c>
      <c r="F324" s="248" t="s">
        <v>177</v>
      </c>
      <c r="G324" s="246"/>
      <c r="H324" s="249">
        <v>40.030000000000001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170</v>
      </c>
      <c r="AU324" s="255" t="s">
        <v>89</v>
      </c>
      <c r="AV324" s="14" t="s">
        <v>165</v>
      </c>
      <c r="AW324" s="14" t="s">
        <v>34</v>
      </c>
      <c r="AX324" s="14" t="s">
        <v>87</v>
      </c>
      <c r="AY324" s="255" t="s">
        <v>159</v>
      </c>
    </row>
    <row r="325" s="2" customFormat="1" ht="24.15" customHeight="1">
      <c r="A325" s="38"/>
      <c r="B325" s="39"/>
      <c r="C325" s="219" t="s">
        <v>266</v>
      </c>
      <c r="D325" s="219" t="s">
        <v>161</v>
      </c>
      <c r="E325" s="220" t="s">
        <v>693</v>
      </c>
      <c r="F325" s="221" t="s">
        <v>694</v>
      </c>
      <c r="G325" s="222" t="s">
        <v>212</v>
      </c>
      <c r="H325" s="223">
        <v>0.68600000000000005</v>
      </c>
      <c r="I325" s="224"/>
      <c r="J325" s="225">
        <f>ROUND(I325*H325,2)</f>
        <v>0</v>
      </c>
      <c r="K325" s="226"/>
      <c r="L325" s="44"/>
      <c r="M325" s="227" t="s">
        <v>1</v>
      </c>
      <c r="N325" s="228" t="s">
        <v>44</v>
      </c>
      <c r="O325" s="91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243</v>
      </c>
      <c r="AT325" s="231" t="s">
        <v>161</v>
      </c>
      <c r="AU325" s="231" t="s">
        <v>89</v>
      </c>
      <c r="AY325" s="17" t="s">
        <v>159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87</v>
      </c>
      <c r="BK325" s="232">
        <f>ROUND(I325*H325,2)</f>
        <v>0</v>
      </c>
      <c r="BL325" s="17" t="s">
        <v>243</v>
      </c>
      <c r="BM325" s="231" t="s">
        <v>695</v>
      </c>
    </row>
    <row r="326" s="12" customFormat="1" ht="22.8" customHeight="1">
      <c r="A326" s="12"/>
      <c r="B326" s="203"/>
      <c r="C326" s="204"/>
      <c r="D326" s="205" t="s">
        <v>78</v>
      </c>
      <c r="E326" s="217" t="s">
        <v>696</v>
      </c>
      <c r="F326" s="217" t="s">
        <v>697</v>
      </c>
      <c r="G326" s="204"/>
      <c r="H326" s="204"/>
      <c r="I326" s="207"/>
      <c r="J326" s="218">
        <f>BK326</f>
        <v>0</v>
      </c>
      <c r="K326" s="204"/>
      <c r="L326" s="209"/>
      <c r="M326" s="210"/>
      <c r="N326" s="211"/>
      <c r="O326" s="211"/>
      <c r="P326" s="212">
        <f>SUM(P327:P360)</f>
        <v>0</v>
      </c>
      <c r="Q326" s="211"/>
      <c r="R326" s="212">
        <f>SUM(R327:R360)</f>
        <v>0.019930509999999999</v>
      </c>
      <c r="S326" s="211"/>
      <c r="T326" s="213">
        <f>SUM(T327:T360)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4" t="s">
        <v>89</v>
      </c>
      <c r="AT326" s="215" t="s">
        <v>78</v>
      </c>
      <c r="AU326" s="215" t="s">
        <v>87</v>
      </c>
      <c r="AY326" s="214" t="s">
        <v>159</v>
      </c>
      <c r="BK326" s="216">
        <f>SUM(BK327:BK360)</f>
        <v>0</v>
      </c>
    </row>
    <row r="327" s="2" customFormat="1" ht="24.15" customHeight="1">
      <c r="A327" s="38"/>
      <c r="B327" s="39"/>
      <c r="C327" s="219" t="s">
        <v>383</v>
      </c>
      <c r="D327" s="219" t="s">
        <v>161</v>
      </c>
      <c r="E327" s="220" t="s">
        <v>698</v>
      </c>
      <c r="F327" s="221" t="s">
        <v>699</v>
      </c>
      <c r="G327" s="222" t="s">
        <v>164</v>
      </c>
      <c r="H327" s="223">
        <v>46.506999999999998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44</v>
      </c>
      <c r="O327" s="91"/>
      <c r="P327" s="229">
        <f>O327*H327</f>
        <v>0</v>
      </c>
      <c r="Q327" s="229">
        <v>0.00025000000000000001</v>
      </c>
      <c r="R327" s="229">
        <f>Q327*H327</f>
        <v>0.01162675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243</v>
      </c>
      <c r="AT327" s="231" t="s">
        <v>161</v>
      </c>
      <c r="AU327" s="231" t="s">
        <v>89</v>
      </c>
      <c r="AY327" s="17" t="s">
        <v>159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87</v>
      </c>
      <c r="BK327" s="232">
        <f>ROUND(I327*H327,2)</f>
        <v>0</v>
      </c>
      <c r="BL327" s="17" t="s">
        <v>243</v>
      </c>
      <c r="BM327" s="231" t="s">
        <v>700</v>
      </c>
    </row>
    <row r="328" s="15" customFormat="1">
      <c r="A328" s="15"/>
      <c r="B328" s="273"/>
      <c r="C328" s="274"/>
      <c r="D328" s="235" t="s">
        <v>170</v>
      </c>
      <c r="E328" s="275" t="s">
        <v>1</v>
      </c>
      <c r="F328" s="276" t="s">
        <v>651</v>
      </c>
      <c r="G328" s="274"/>
      <c r="H328" s="275" t="s">
        <v>1</v>
      </c>
      <c r="I328" s="277"/>
      <c r="J328" s="274"/>
      <c r="K328" s="274"/>
      <c r="L328" s="278"/>
      <c r="M328" s="279"/>
      <c r="N328" s="280"/>
      <c r="O328" s="280"/>
      <c r="P328" s="280"/>
      <c r="Q328" s="280"/>
      <c r="R328" s="280"/>
      <c r="S328" s="280"/>
      <c r="T328" s="28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2" t="s">
        <v>170</v>
      </c>
      <c r="AU328" s="282" t="s">
        <v>89</v>
      </c>
      <c r="AV328" s="15" t="s">
        <v>87</v>
      </c>
      <c r="AW328" s="15" t="s">
        <v>34</v>
      </c>
      <c r="AX328" s="15" t="s">
        <v>79</v>
      </c>
      <c r="AY328" s="282" t="s">
        <v>159</v>
      </c>
    </row>
    <row r="329" s="13" customFormat="1">
      <c r="A329" s="13"/>
      <c r="B329" s="233"/>
      <c r="C329" s="234"/>
      <c r="D329" s="235" t="s">
        <v>170</v>
      </c>
      <c r="E329" s="236" t="s">
        <v>1</v>
      </c>
      <c r="F329" s="237" t="s">
        <v>701</v>
      </c>
      <c r="G329" s="234"/>
      <c r="H329" s="238">
        <v>28.867000000000001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170</v>
      </c>
      <c r="AU329" s="244" t="s">
        <v>89</v>
      </c>
      <c r="AV329" s="13" t="s">
        <v>89</v>
      </c>
      <c r="AW329" s="13" t="s">
        <v>34</v>
      </c>
      <c r="AX329" s="13" t="s">
        <v>79</v>
      </c>
      <c r="AY329" s="244" t="s">
        <v>159</v>
      </c>
    </row>
    <row r="330" s="15" customFormat="1">
      <c r="A330" s="15"/>
      <c r="B330" s="273"/>
      <c r="C330" s="274"/>
      <c r="D330" s="235" t="s">
        <v>170</v>
      </c>
      <c r="E330" s="275" t="s">
        <v>1</v>
      </c>
      <c r="F330" s="276" t="s">
        <v>653</v>
      </c>
      <c r="G330" s="274"/>
      <c r="H330" s="275" t="s">
        <v>1</v>
      </c>
      <c r="I330" s="277"/>
      <c r="J330" s="274"/>
      <c r="K330" s="274"/>
      <c r="L330" s="278"/>
      <c r="M330" s="279"/>
      <c r="N330" s="280"/>
      <c r="O330" s="280"/>
      <c r="P330" s="280"/>
      <c r="Q330" s="280"/>
      <c r="R330" s="280"/>
      <c r="S330" s="280"/>
      <c r="T330" s="281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82" t="s">
        <v>170</v>
      </c>
      <c r="AU330" s="282" t="s">
        <v>89</v>
      </c>
      <c r="AV330" s="15" t="s">
        <v>87</v>
      </c>
      <c r="AW330" s="15" t="s">
        <v>34</v>
      </c>
      <c r="AX330" s="15" t="s">
        <v>79</v>
      </c>
      <c r="AY330" s="282" t="s">
        <v>159</v>
      </c>
    </row>
    <row r="331" s="13" customFormat="1">
      <c r="A331" s="13"/>
      <c r="B331" s="233"/>
      <c r="C331" s="234"/>
      <c r="D331" s="235" t="s">
        <v>170</v>
      </c>
      <c r="E331" s="236" t="s">
        <v>1</v>
      </c>
      <c r="F331" s="237" t="s">
        <v>702</v>
      </c>
      <c r="G331" s="234"/>
      <c r="H331" s="238">
        <v>12.6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170</v>
      </c>
      <c r="AU331" s="244" t="s">
        <v>89</v>
      </c>
      <c r="AV331" s="13" t="s">
        <v>89</v>
      </c>
      <c r="AW331" s="13" t="s">
        <v>34</v>
      </c>
      <c r="AX331" s="13" t="s">
        <v>79</v>
      </c>
      <c r="AY331" s="244" t="s">
        <v>159</v>
      </c>
    </row>
    <row r="332" s="15" customFormat="1">
      <c r="A332" s="15"/>
      <c r="B332" s="273"/>
      <c r="C332" s="274"/>
      <c r="D332" s="235" t="s">
        <v>170</v>
      </c>
      <c r="E332" s="275" t="s">
        <v>1</v>
      </c>
      <c r="F332" s="276" t="s">
        <v>655</v>
      </c>
      <c r="G332" s="274"/>
      <c r="H332" s="275" t="s">
        <v>1</v>
      </c>
      <c r="I332" s="277"/>
      <c r="J332" s="274"/>
      <c r="K332" s="274"/>
      <c r="L332" s="278"/>
      <c r="M332" s="279"/>
      <c r="N332" s="280"/>
      <c r="O332" s="280"/>
      <c r="P332" s="280"/>
      <c r="Q332" s="280"/>
      <c r="R332" s="280"/>
      <c r="S332" s="280"/>
      <c r="T332" s="28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2" t="s">
        <v>170</v>
      </c>
      <c r="AU332" s="282" t="s">
        <v>89</v>
      </c>
      <c r="AV332" s="15" t="s">
        <v>87</v>
      </c>
      <c r="AW332" s="15" t="s">
        <v>34</v>
      </c>
      <c r="AX332" s="15" t="s">
        <v>79</v>
      </c>
      <c r="AY332" s="282" t="s">
        <v>159</v>
      </c>
    </row>
    <row r="333" s="13" customFormat="1">
      <c r="A333" s="13"/>
      <c r="B333" s="233"/>
      <c r="C333" s="234"/>
      <c r="D333" s="235" t="s">
        <v>170</v>
      </c>
      <c r="E333" s="236" t="s">
        <v>1</v>
      </c>
      <c r="F333" s="237" t="s">
        <v>703</v>
      </c>
      <c r="G333" s="234"/>
      <c r="H333" s="238">
        <v>5.04</v>
      </c>
      <c r="I333" s="239"/>
      <c r="J333" s="234"/>
      <c r="K333" s="234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170</v>
      </c>
      <c r="AU333" s="244" t="s">
        <v>89</v>
      </c>
      <c r="AV333" s="13" t="s">
        <v>89</v>
      </c>
      <c r="AW333" s="13" t="s">
        <v>34</v>
      </c>
      <c r="AX333" s="13" t="s">
        <v>79</v>
      </c>
      <c r="AY333" s="244" t="s">
        <v>159</v>
      </c>
    </row>
    <row r="334" s="14" customFormat="1">
      <c r="A334" s="14"/>
      <c r="B334" s="245"/>
      <c r="C334" s="246"/>
      <c r="D334" s="235" t="s">
        <v>170</v>
      </c>
      <c r="E334" s="247" t="s">
        <v>1</v>
      </c>
      <c r="F334" s="248" t="s">
        <v>177</v>
      </c>
      <c r="G334" s="246"/>
      <c r="H334" s="249">
        <v>46.506999999999998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170</v>
      </c>
      <c r="AU334" s="255" t="s">
        <v>89</v>
      </c>
      <c r="AV334" s="14" t="s">
        <v>165</v>
      </c>
      <c r="AW334" s="14" t="s">
        <v>34</v>
      </c>
      <c r="AX334" s="14" t="s">
        <v>87</v>
      </c>
      <c r="AY334" s="255" t="s">
        <v>159</v>
      </c>
    </row>
    <row r="335" s="2" customFormat="1" ht="24.15" customHeight="1">
      <c r="A335" s="38"/>
      <c r="B335" s="39"/>
      <c r="C335" s="219" t="s">
        <v>275</v>
      </c>
      <c r="D335" s="219" t="s">
        <v>161</v>
      </c>
      <c r="E335" s="220" t="s">
        <v>704</v>
      </c>
      <c r="F335" s="221" t="s">
        <v>705</v>
      </c>
      <c r="G335" s="222" t="s">
        <v>164</v>
      </c>
      <c r="H335" s="223">
        <v>21.852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44</v>
      </c>
      <c r="O335" s="91"/>
      <c r="P335" s="229">
        <f>O335*H335</f>
        <v>0</v>
      </c>
      <c r="Q335" s="229">
        <v>0.00013999999999999999</v>
      </c>
      <c r="R335" s="229">
        <f>Q335*H335</f>
        <v>0.0030592799999999997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243</v>
      </c>
      <c r="AT335" s="231" t="s">
        <v>161</v>
      </c>
      <c r="AU335" s="231" t="s">
        <v>89</v>
      </c>
      <c r="AY335" s="17" t="s">
        <v>159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87</v>
      </c>
      <c r="BK335" s="232">
        <f>ROUND(I335*H335,2)</f>
        <v>0</v>
      </c>
      <c r="BL335" s="17" t="s">
        <v>243</v>
      </c>
      <c r="BM335" s="231" t="s">
        <v>706</v>
      </c>
    </row>
    <row r="336" s="15" customFormat="1">
      <c r="A336" s="15"/>
      <c r="B336" s="273"/>
      <c r="C336" s="274"/>
      <c r="D336" s="235" t="s">
        <v>170</v>
      </c>
      <c r="E336" s="275" t="s">
        <v>1</v>
      </c>
      <c r="F336" s="276" t="s">
        <v>707</v>
      </c>
      <c r="G336" s="274"/>
      <c r="H336" s="275" t="s">
        <v>1</v>
      </c>
      <c r="I336" s="277"/>
      <c r="J336" s="274"/>
      <c r="K336" s="274"/>
      <c r="L336" s="278"/>
      <c r="M336" s="279"/>
      <c r="N336" s="280"/>
      <c r="O336" s="280"/>
      <c r="P336" s="280"/>
      <c r="Q336" s="280"/>
      <c r="R336" s="280"/>
      <c r="S336" s="280"/>
      <c r="T336" s="28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2" t="s">
        <v>170</v>
      </c>
      <c r="AU336" s="282" t="s">
        <v>89</v>
      </c>
      <c r="AV336" s="15" t="s">
        <v>87</v>
      </c>
      <c r="AW336" s="15" t="s">
        <v>34</v>
      </c>
      <c r="AX336" s="15" t="s">
        <v>79</v>
      </c>
      <c r="AY336" s="282" t="s">
        <v>159</v>
      </c>
    </row>
    <row r="337" s="15" customFormat="1">
      <c r="A337" s="15"/>
      <c r="B337" s="273"/>
      <c r="C337" s="274"/>
      <c r="D337" s="235" t="s">
        <v>170</v>
      </c>
      <c r="E337" s="275" t="s">
        <v>1</v>
      </c>
      <c r="F337" s="276" t="s">
        <v>651</v>
      </c>
      <c r="G337" s="274"/>
      <c r="H337" s="275" t="s">
        <v>1</v>
      </c>
      <c r="I337" s="277"/>
      <c r="J337" s="274"/>
      <c r="K337" s="274"/>
      <c r="L337" s="278"/>
      <c r="M337" s="279"/>
      <c r="N337" s="280"/>
      <c r="O337" s="280"/>
      <c r="P337" s="280"/>
      <c r="Q337" s="280"/>
      <c r="R337" s="280"/>
      <c r="S337" s="280"/>
      <c r="T337" s="28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2" t="s">
        <v>170</v>
      </c>
      <c r="AU337" s="282" t="s">
        <v>89</v>
      </c>
      <c r="AV337" s="15" t="s">
        <v>87</v>
      </c>
      <c r="AW337" s="15" t="s">
        <v>34</v>
      </c>
      <c r="AX337" s="15" t="s">
        <v>79</v>
      </c>
      <c r="AY337" s="282" t="s">
        <v>159</v>
      </c>
    </row>
    <row r="338" s="13" customFormat="1">
      <c r="A338" s="13"/>
      <c r="B338" s="233"/>
      <c r="C338" s="234"/>
      <c r="D338" s="235" t="s">
        <v>170</v>
      </c>
      <c r="E338" s="236" t="s">
        <v>1</v>
      </c>
      <c r="F338" s="237" t="s">
        <v>708</v>
      </c>
      <c r="G338" s="234"/>
      <c r="H338" s="238">
        <v>2.931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170</v>
      </c>
      <c r="AU338" s="244" t="s">
        <v>89</v>
      </c>
      <c r="AV338" s="13" t="s">
        <v>89</v>
      </c>
      <c r="AW338" s="13" t="s">
        <v>34</v>
      </c>
      <c r="AX338" s="13" t="s">
        <v>79</v>
      </c>
      <c r="AY338" s="244" t="s">
        <v>159</v>
      </c>
    </row>
    <row r="339" s="15" customFormat="1">
      <c r="A339" s="15"/>
      <c r="B339" s="273"/>
      <c r="C339" s="274"/>
      <c r="D339" s="235" t="s">
        <v>170</v>
      </c>
      <c r="E339" s="275" t="s">
        <v>1</v>
      </c>
      <c r="F339" s="276" t="s">
        <v>653</v>
      </c>
      <c r="G339" s="274"/>
      <c r="H339" s="275" t="s">
        <v>1</v>
      </c>
      <c r="I339" s="277"/>
      <c r="J339" s="274"/>
      <c r="K339" s="274"/>
      <c r="L339" s="278"/>
      <c r="M339" s="279"/>
      <c r="N339" s="280"/>
      <c r="O339" s="280"/>
      <c r="P339" s="280"/>
      <c r="Q339" s="280"/>
      <c r="R339" s="280"/>
      <c r="S339" s="280"/>
      <c r="T339" s="281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82" t="s">
        <v>170</v>
      </c>
      <c r="AU339" s="282" t="s">
        <v>89</v>
      </c>
      <c r="AV339" s="15" t="s">
        <v>87</v>
      </c>
      <c r="AW339" s="15" t="s">
        <v>34</v>
      </c>
      <c r="AX339" s="15" t="s">
        <v>79</v>
      </c>
      <c r="AY339" s="282" t="s">
        <v>159</v>
      </c>
    </row>
    <row r="340" s="13" customFormat="1">
      <c r="A340" s="13"/>
      <c r="B340" s="233"/>
      <c r="C340" s="234"/>
      <c r="D340" s="235" t="s">
        <v>170</v>
      </c>
      <c r="E340" s="236" t="s">
        <v>1</v>
      </c>
      <c r="F340" s="237" t="s">
        <v>709</v>
      </c>
      <c r="G340" s="234"/>
      <c r="H340" s="238">
        <v>1.6100000000000001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170</v>
      </c>
      <c r="AU340" s="244" t="s">
        <v>89</v>
      </c>
      <c r="AV340" s="13" t="s">
        <v>89</v>
      </c>
      <c r="AW340" s="13" t="s">
        <v>34</v>
      </c>
      <c r="AX340" s="13" t="s">
        <v>79</v>
      </c>
      <c r="AY340" s="244" t="s">
        <v>159</v>
      </c>
    </row>
    <row r="341" s="15" customFormat="1">
      <c r="A341" s="15"/>
      <c r="B341" s="273"/>
      <c r="C341" s="274"/>
      <c r="D341" s="235" t="s">
        <v>170</v>
      </c>
      <c r="E341" s="275" t="s">
        <v>1</v>
      </c>
      <c r="F341" s="276" t="s">
        <v>655</v>
      </c>
      <c r="G341" s="274"/>
      <c r="H341" s="275" t="s">
        <v>1</v>
      </c>
      <c r="I341" s="277"/>
      <c r="J341" s="274"/>
      <c r="K341" s="274"/>
      <c r="L341" s="278"/>
      <c r="M341" s="279"/>
      <c r="N341" s="280"/>
      <c r="O341" s="280"/>
      <c r="P341" s="280"/>
      <c r="Q341" s="280"/>
      <c r="R341" s="280"/>
      <c r="S341" s="280"/>
      <c r="T341" s="28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82" t="s">
        <v>170</v>
      </c>
      <c r="AU341" s="282" t="s">
        <v>89</v>
      </c>
      <c r="AV341" s="15" t="s">
        <v>87</v>
      </c>
      <c r="AW341" s="15" t="s">
        <v>34</v>
      </c>
      <c r="AX341" s="15" t="s">
        <v>79</v>
      </c>
      <c r="AY341" s="282" t="s">
        <v>159</v>
      </c>
    </row>
    <row r="342" s="13" customFormat="1">
      <c r="A342" s="13"/>
      <c r="B342" s="233"/>
      <c r="C342" s="234"/>
      <c r="D342" s="235" t="s">
        <v>170</v>
      </c>
      <c r="E342" s="236" t="s">
        <v>1</v>
      </c>
      <c r="F342" s="237" t="s">
        <v>710</v>
      </c>
      <c r="G342" s="234"/>
      <c r="H342" s="238">
        <v>0.81899999999999995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170</v>
      </c>
      <c r="AU342" s="244" t="s">
        <v>89</v>
      </c>
      <c r="AV342" s="13" t="s">
        <v>89</v>
      </c>
      <c r="AW342" s="13" t="s">
        <v>34</v>
      </c>
      <c r="AX342" s="13" t="s">
        <v>79</v>
      </c>
      <c r="AY342" s="244" t="s">
        <v>159</v>
      </c>
    </row>
    <row r="343" s="15" customFormat="1">
      <c r="A343" s="15"/>
      <c r="B343" s="273"/>
      <c r="C343" s="274"/>
      <c r="D343" s="235" t="s">
        <v>170</v>
      </c>
      <c r="E343" s="275" t="s">
        <v>1</v>
      </c>
      <c r="F343" s="276" t="s">
        <v>711</v>
      </c>
      <c r="G343" s="274"/>
      <c r="H343" s="275" t="s">
        <v>1</v>
      </c>
      <c r="I343" s="277"/>
      <c r="J343" s="274"/>
      <c r="K343" s="274"/>
      <c r="L343" s="278"/>
      <c r="M343" s="279"/>
      <c r="N343" s="280"/>
      <c r="O343" s="280"/>
      <c r="P343" s="280"/>
      <c r="Q343" s="280"/>
      <c r="R343" s="280"/>
      <c r="S343" s="280"/>
      <c r="T343" s="28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2" t="s">
        <v>170</v>
      </c>
      <c r="AU343" s="282" t="s">
        <v>89</v>
      </c>
      <c r="AV343" s="15" t="s">
        <v>87</v>
      </c>
      <c r="AW343" s="15" t="s">
        <v>34</v>
      </c>
      <c r="AX343" s="15" t="s">
        <v>79</v>
      </c>
      <c r="AY343" s="282" t="s">
        <v>159</v>
      </c>
    </row>
    <row r="344" s="15" customFormat="1">
      <c r="A344" s="15"/>
      <c r="B344" s="273"/>
      <c r="C344" s="274"/>
      <c r="D344" s="235" t="s">
        <v>170</v>
      </c>
      <c r="E344" s="275" t="s">
        <v>1</v>
      </c>
      <c r="F344" s="276" t="s">
        <v>653</v>
      </c>
      <c r="G344" s="274"/>
      <c r="H344" s="275" t="s">
        <v>1</v>
      </c>
      <c r="I344" s="277"/>
      <c r="J344" s="274"/>
      <c r="K344" s="274"/>
      <c r="L344" s="278"/>
      <c r="M344" s="279"/>
      <c r="N344" s="280"/>
      <c r="O344" s="280"/>
      <c r="P344" s="280"/>
      <c r="Q344" s="280"/>
      <c r="R344" s="280"/>
      <c r="S344" s="280"/>
      <c r="T344" s="281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82" t="s">
        <v>170</v>
      </c>
      <c r="AU344" s="282" t="s">
        <v>89</v>
      </c>
      <c r="AV344" s="15" t="s">
        <v>87</v>
      </c>
      <c r="AW344" s="15" t="s">
        <v>34</v>
      </c>
      <c r="AX344" s="15" t="s">
        <v>79</v>
      </c>
      <c r="AY344" s="282" t="s">
        <v>159</v>
      </c>
    </row>
    <row r="345" s="13" customFormat="1">
      <c r="A345" s="13"/>
      <c r="B345" s="233"/>
      <c r="C345" s="234"/>
      <c r="D345" s="235" t="s">
        <v>170</v>
      </c>
      <c r="E345" s="236" t="s">
        <v>1</v>
      </c>
      <c r="F345" s="237" t="s">
        <v>712</v>
      </c>
      <c r="G345" s="234"/>
      <c r="H345" s="238">
        <v>0.82499999999999996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170</v>
      </c>
      <c r="AU345" s="244" t="s">
        <v>89</v>
      </c>
      <c r="AV345" s="13" t="s">
        <v>89</v>
      </c>
      <c r="AW345" s="13" t="s">
        <v>34</v>
      </c>
      <c r="AX345" s="13" t="s">
        <v>79</v>
      </c>
      <c r="AY345" s="244" t="s">
        <v>159</v>
      </c>
    </row>
    <row r="346" s="15" customFormat="1">
      <c r="A346" s="15"/>
      <c r="B346" s="273"/>
      <c r="C346" s="274"/>
      <c r="D346" s="235" t="s">
        <v>170</v>
      </c>
      <c r="E346" s="275" t="s">
        <v>1</v>
      </c>
      <c r="F346" s="276" t="s">
        <v>713</v>
      </c>
      <c r="G346" s="274"/>
      <c r="H346" s="275" t="s">
        <v>1</v>
      </c>
      <c r="I346" s="277"/>
      <c r="J346" s="274"/>
      <c r="K346" s="274"/>
      <c r="L346" s="278"/>
      <c r="M346" s="279"/>
      <c r="N346" s="280"/>
      <c r="O346" s="280"/>
      <c r="P346" s="280"/>
      <c r="Q346" s="280"/>
      <c r="R346" s="280"/>
      <c r="S346" s="280"/>
      <c r="T346" s="281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82" t="s">
        <v>170</v>
      </c>
      <c r="AU346" s="282" t="s">
        <v>89</v>
      </c>
      <c r="AV346" s="15" t="s">
        <v>87</v>
      </c>
      <c r="AW346" s="15" t="s">
        <v>34</v>
      </c>
      <c r="AX346" s="15" t="s">
        <v>79</v>
      </c>
      <c r="AY346" s="282" t="s">
        <v>159</v>
      </c>
    </row>
    <row r="347" s="15" customFormat="1">
      <c r="A347" s="15"/>
      <c r="B347" s="273"/>
      <c r="C347" s="274"/>
      <c r="D347" s="235" t="s">
        <v>170</v>
      </c>
      <c r="E347" s="275" t="s">
        <v>1</v>
      </c>
      <c r="F347" s="276" t="s">
        <v>714</v>
      </c>
      <c r="G347" s="274"/>
      <c r="H347" s="275" t="s">
        <v>1</v>
      </c>
      <c r="I347" s="277"/>
      <c r="J347" s="274"/>
      <c r="K347" s="274"/>
      <c r="L347" s="278"/>
      <c r="M347" s="279"/>
      <c r="N347" s="280"/>
      <c r="O347" s="280"/>
      <c r="P347" s="280"/>
      <c r="Q347" s="280"/>
      <c r="R347" s="280"/>
      <c r="S347" s="280"/>
      <c r="T347" s="28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2" t="s">
        <v>170</v>
      </c>
      <c r="AU347" s="282" t="s">
        <v>89</v>
      </c>
      <c r="AV347" s="15" t="s">
        <v>87</v>
      </c>
      <c r="AW347" s="15" t="s">
        <v>34</v>
      </c>
      <c r="AX347" s="15" t="s">
        <v>79</v>
      </c>
      <c r="AY347" s="282" t="s">
        <v>159</v>
      </c>
    </row>
    <row r="348" s="13" customFormat="1">
      <c r="A348" s="13"/>
      <c r="B348" s="233"/>
      <c r="C348" s="234"/>
      <c r="D348" s="235" t="s">
        <v>170</v>
      </c>
      <c r="E348" s="236" t="s">
        <v>1</v>
      </c>
      <c r="F348" s="237" t="s">
        <v>715</v>
      </c>
      <c r="G348" s="234"/>
      <c r="H348" s="238">
        <v>3.0910000000000002</v>
      </c>
      <c r="I348" s="239"/>
      <c r="J348" s="234"/>
      <c r="K348" s="234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170</v>
      </c>
      <c r="AU348" s="244" t="s">
        <v>89</v>
      </c>
      <c r="AV348" s="13" t="s">
        <v>89</v>
      </c>
      <c r="AW348" s="13" t="s">
        <v>34</v>
      </c>
      <c r="AX348" s="13" t="s">
        <v>79</v>
      </c>
      <c r="AY348" s="244" t="s">
        <v>159</v>
      </c>
    </row>
    <row r="349" s="15" customFormat="1">
      <c r="A349" s="15"/>
      <c r="B349" s="273"/>
      <c r="C349" s="274"/>
      <c r="D349" s="235" t="s">
        <v>170</v>
      </c>
      <c r="E349" s="275" t="s">
        <v>1</v>
      </c>
      <c r="F349" s="276" t="s">
        <v>716</v>
      </c>
      <c r="G349" s="274"/>
      <c r="H349" s="275" t="s">
        <v>1</v>
      </c>
      <c r="I349" s="277"/>
      <c r="J349" s="274"/>
      <c r="K349" s="274"/>
      <c r="L349" s="278"/>
      <c r="M349" s="279"/>
      <c r="N349" s="280"/>
      <c r="O349" s="280"/>
      <c r="P349" s="280"/>
      <c r="Q349" s="280"/>
      <c r="R349" s="280"/>
      <c r="S349" s="280"/>
      <c r="T349" s="281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2" t="s">
        <v>170</v>
      </c>
      <c r="AU349" s="282" t="s">
        <v>89</v>
      </c>
      <c r="AV349" s="15" t="s">
        <v>87</v>
      </c>
      <c r="AW349" s="15" t="s">
        <v>34</v>
      </c>
      <c r="AX349" s="15" t="s">
        <v>79</v>
      </c>
      <c r="AY349" s="282" t="s">
        <v>159</v>
      </c>
    </row>
    <row r="350" s="13" customFormat="1">
      <c r="A350" s="13"/>
      <c r="B350" s="233"/>
      <c r="C350" s="234"/>
      <c r="D350" s="235" t="s">
        <v>170</v>
      </c>
      <c r="E350" s="236" t="s">
        <v>1</v>
      </c>
      <c r="F350" s="237" t="s">
        <v>717</v>
      </c>
      <c r="G350" s="234"/>
      <c r="H350" s="238">
        <v>6.2000000000000002</v>
      </c>
      <c r="I350" s="239"/>
      <c r="J350" s="234"/>
      <c r="K350" s="234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170</v>
      </c>
      <c r="AU350" s="244" t="s">
        <v>89</v>
      </c>
      <c r="AV350" s="13" t="s">
        <v>89</v>
      </c>
      <c r="AW350" s="13" t="s">
        <v>34</v>
      </c>
      <c r="AX350" s="13" t="s">
        <v>79</v>
      </c>
      <c r="AY350" s="244" t="s">
        <v>159</v>
      </c>
    </row>
    <row r="351" s="15" customFormat="1">
      <c r="A351" s="15"/>
      <c r="B351" s="273"/>
      <c r="C351" s="274"/>
      <c r="D351" s="235" t="s">
        <v>170</v>
      </c>
      <c r="E351" s="275" t="s">
        <v>1</v>
      </c>
      <c r="F351" s="276" t="s">
        <v>718</v>
      </c>
      <c r="G351" s="274"/>
      <c r="H351" s="275" t="s">
        <v>1</v>
      </c>
      <c r="I351" s="277"/>
      <c r="J351" s="274"/>
      <c r="K351" s="274"/>
      <c r="L351" s="278"/>
      <c r="M351" s="279"/>
      <c r="N351" s="280"/>
      <c r="O351" s="280"/>
      <c r="P351" s="280"/>
      <c r="Q351" s="280"/>
      <c r="R351" s="280"/>
      <c r="S351" s="280"/>
      <c r="T351" s="28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2" t="s">
        <v>170</v>
      </c>
      <c r="AU351" s="282" t="s">
        <v>89</v>
      </c>
      <c r="AV351" s="15" t="s">
        <v>87</v>
      </c>
      <c r="AW351" s="15" t="s">
        <v>34</v>
      </c>
      <c r="AX351" s="15" t="s">
        <v>79</v>
      </c>
      <c r="AY351" s="282" t="s">
        <v>159</v>
      </c>
    </row>
    <row r="352" s="15" customFormat="1">
      <c r="A352" s="15"/>
      <c r="B352" s="273"/>
      <c r="C352" s="274"/>
      <c r="D352" s="235" t="s">
        <v>170</v>
      </c>
      <c r="E352" s="275" t="s">
        <v>1</v>
      </c>
      <c r="F352" s="276" t="s">
        <v>651</v>
      </c>
      <c r="G352" s="274"/>
      <c r="H352" s="275" t="s">
        <v>1</v>
      </c>
      <c r="I352" s="277"/>
      <c r="J352" s="274"/>
      <c r="K352" s="274"/>
      <c r="L352" s="278"/>
      <c r="M352" s="279"/>
      <c r="N352" s="280"/>
      <c r="O352" s="280"/>
      <c r="P352" s="280"/>
      <c r="Q352" s="280"/>
      <c r="R352" s="280"/>
      <c r="S352" s="280"/>
      <c r="T352" s="28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82" t="s">
        <v>170</v>
      </c>
      <c r="AU352" s="282" t="s">
        <v>89</v>
      </c>
      <c r="AV352" s="15" t="s">
        <v>87</v>
      </c>
      <c r="AW352" s="15" t="s">
        <v>34</v>
      </c>
      <c r="AX352" s="15" t="s">
        <v>79</v>
      </c>
      <c r="AY352" s="282" t="s">
        <v>159</v>
      </c>
    </row>
    <row r="353" s="13" customFormat="1">
      <c r="A353" s="13"/>
      <c r="B353" s="233"/>
      <c r="C353" s="234"/>
      <c r="D353" s="235" t="s">
        <v>170</v>
      </c>
      <c r="E353" s="236" t="s">
        <v>1</v>
      </c>
      <c r="F353" s="237" t="s">
        <v>719</v>
      </c>
      <c r="G353" s="234"/>
      <c r="H353" s="238">
        <v>3.726</v>
      </c>
      <c r="I353" s="239"/>
      <c r="J353" s="234"/>
      <c r="K353" s="234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170</v>
      </c>
      <c r="AU353" s="244" t="s">
        <v>89</v>
      </c>
      <c r="AV353" s="13" t="s">
        <v>89</v>
      </c>
      <c r="AW353" s="13" t="s">
        <v>34</v>
      </c>
      <c r="AX353" s="13" t="s">
        <v>79</v>
      </c>
      <c r="AY353" s="244" t="s">
        <v>159</v>
      </c>
    </row>
    <row r="354" s="15" customFormat="1">
      <c r="A354" s="15"/>
      <c r="B354" s="273"/>
      <c r="C354" s="274"/>
      <c r="D354" s="235" t="s">
        <v>170</v>
      </c>
      <c r="E354" s="275" t="s">
        <v>1</v>
      </c>
      <c r="F354" s="276" t="s">
        <v>653</v>
      </c>
      <c r="G354" s="274"/>
      <c r="H354" s="275" t="s">
        <v>1</v>
      </c>
      <c r="I354" s="277"/>
      <c r="J354" s="274"/>
      <c r="K354" s="274"/>
      <c r="L354" s="278"/>
      <c r="M354" s="279"/>
      <c r="N354" s="280"/>
      <c r="O354" s="280"/>
      <c r="P354" s="280"/>
      <c r="Q354" s="280"/>
      <c r="R354" s="280"/>
      <c r="S354" s="280"/>
      <c r="T354" s="28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82" t="s">
        <v>170</v>
      </c>
      <c r="AU354" s="282" t="s">
        <v>89</v>
      </c>
      <c r="AV354" s="15" t="s">
        <v>87</v>
      </c>
      <c r="AW354" s="15" t="s">
        <v>34</v>
      </c>
      <c r="AX354" s="15" t="s">
        <v>79</v>
      </c>
      <c r="AY354" s="282" t="s">
        <v>159</v>
      </c>
    </row>
    <row r="355" s="13" customFormat="1">
      <c r="A355" s="13"/>
      <c r="B355" s="233"/>
      <c r="C355" s="234"/>
      <c r="D355" s="235" t="s">
        <v>170</v>
      </c>
      <c r="E355" s="236" t="s">
        <v>1</v>
      </c>
      <c r="F355" s="237" t="s">
        <v>720</v>
      </c>
      <c r="G355" s="234"/>
      <c r="H355" s="238">
        <v>1.75</v>
      </c>
      <c r="I355" s="239"/>
      <c r="J355" s="234"/>
      <c r="K355" s="234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170</v>
      </c>
      <c r="AU355" s="244" t="s">
        <v>89</v>
      </c>
      <c r="AV355" s="13" t="s">
        <v>89</v>
      </c>
      <c r="AW355" s="13" t="s">
        <v>34</v>
      </c>
      <c r="AX355" s="13" t="s">
        <v>79</v>
      </c>
      <c r="AY355" s="244" t="s">
        <v>159</v>
      </c>
    </row>
    <row r="356" s="15" customFormat="1">
      <c r="A356" s="15"/>
      <c r="B356" s="273"/>
      <c r="C356" s="274"/>
      <c r="D356" s="235" t="s">
        <v>170</v>
      </c>
      <c r="E356" s="275" t="s">
        <v>1</v>
      </c>
      <c r="F356" s="276" t="s">
        <v>655</v>
      </c>
      <c r="G356" s="274"/>
      <c r="H356" s="275" t="s">
        <v>1</v>
      </c>
      <c r="I356" s="277"/>
      <c r="J356" s="274"/>
      <c r="K356" s="274"/>
      <c r="L356" s="278"/>
      <c r="M356" s="279"/>
      <c r="N356" s="280"/>
      <c r="O356" s="280"/>
      <c r="P356" s="280"/>
      <c r="Q356" s="280"/>
      <c r="R356" s="280"/>
      <c r="S356" s="280"/>
      <c r="T356" s="281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2" t="s">
        <v>170</v>
      </c>
      <c r="AU356" s="282" t="s">
        <v>89</v>
      </c>
      <c r="AV356" s="15" t="s">
        <v>87</v>
      </c>
      <c r="AW356" s="15" t="s">
        <v>34</v>
      </c>
      <c r="AX356" s="15" t="s">
        <v>79</v>
      </c>
      <c r="AY356" s="282" t="s">
        <v>159</v>
      </c>
    </row>
    <row r="357" s="13" customFormat="1">
      <c r="A357" s="13"/>
      <c r="B357" s="233"/>
      <c r="C357" s="234"/>
      <c r="D357" s="235" t="s">
        <v>170</v>
      </c>
      <c r="E357" s="236" t="s">
        <v>1</v>
      </c>
      <c r="F357" s="237" t="s">
        <v>721</v>
      </c>
      <c r="G357" s="234"/>
      <c r="H357" s="238">
        <v>0.90000000000000002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170</v>
      </c>
      <c r="AU357" s="244" t="s">
        <v>89</v>
      </c>
      <c r="AV357" s="13" t="s">
        <v>89</v>
      </c>
      <c r="AW357" s="13" t="s">
        <v>34</v>
      </c>
      <c r="AX357" s="13" t="s">
        <v>79</v>
      </c>
      <c r="AY357" s="244" t="s">
        <v>159</v>
      </c>
    </row>
    <row r="358" s="14" customFormat="1">
      <c r="A358" s="14"/>
      <c r="B358" s="245"/>
      <c r="C358" s="246"/>
      <c r="D358" s="235" t="s">
        <v>170</v>
      </c>
      <c r="E358" s="247" t="s">
        <v>1</v>
      </c>
      <c r="F358" s="248" t="s">
        <v>177</v>
      </c>
      <c r="G358" s="246"/>
      <c r="H358" s="249">
        <v>21.851999999999997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170</v>
      </c>
      <c r="AU358" s="255" t="s">
        <v>89</v>
      </c>
      <c r="AV358" s="14" t="s">
        <v>165</v>
      </c>
      <c r="AW358" s="14" t="s">
        <v>34</v>
      </c>
      <c r="AX358" s="14" t="s">
        <v>87</v>
      </c>
      <c r="AY358" s="255" t="s">
        <v>159</v>
      </c>
    </row>
    <row r="359" s="2" customFormat="1" ht="24.15" customHeight="1">
      <c r="A359" s="38"/>
      <c r="B359" s="39"/>
      <c r="C359" s="219" t="s">
        <v>390</v>
      </c>
      <c r="D359" s="219" t="s">
        <v>161</v>
      </c>
      <c r="E359" s="220" t="s">
        <v>722</v>
      </c>
      <c r="F359" s="221" t="s">
        <v>723</v>
      </c>
      <c r="G359" s="222" t="s">
        <v>164</v>
      </c>
      <c r="H359" s="223">
        <v>21.852</v>
      </c>
      <c r="I359" s="224"/>
      <c r="J359" s="225">
        <f>ROUND(I359*H359,2)</f>
        <v>0</v>
      </c>
      <c r="K359" s="226"/>
      <c r="L359" s="44"/>
      <c r="M359" s="227" t="s">
        <v>1</v>
      </c>
      <c r="N359" s="228" t="s">
        <v>44</v>
      </c>
      <c r="O359" s="91"/>
      <c r="P359" s="229">
        <f>O359*H359</f>
        <v>0</v>
      </c>
      <c r="Q359" s="229">
        <v>0.00012</v>
      </c>
      <c r="R359" s="229">
        <f>Q359*H359</f>
        <v>0.0026222400000000001</v>
      </c>
      <c r="S359" s="229">
        <v>0</v>
      </c>
      <c r="T359" s="23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243</v>
      </c>
      <c r="AT359" s="231" t="s">
        <v>161</v>
      </c>
      <c r="AU359" s="231" t="s">
        <v>89</v>
      </c>
      <c r="AY359" s="17" t="s">
        <v>159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87</v>
      </c>
      <c r="BK359" s="232">
        <f>ROUND(I359*H359,2)</f>
        <v>0</v>
      </c>
      <c r="BL359" s="17" t="s">
        <v>243</v>
      </c>
      <c r="BM359" s="231" t="s">
        <v>724</v>
      </c>
    </row>
    <row r="360" s="2" customFormat="1" ht="24.15" customHeight="1">
      <c r="A360" s="38"/>
      <c r="B360" s="39"/>
      <c r="C360" s="219" t="s">
        <v>279</v>
      </c>
      <c r="D360" s="219" t="s">
        <v>161</v>
      </c>
      <c r="E360" s="220" t="s">
        <v>725</v>
      </c>
      <c r="F360" s="221" t="s">
        <v>726</v>
      </c>
      <c r="G360" s="222" t="s">
        <v>164</v>
      </c>
      <c r="H360" s="223">
        <v>21.852</v>
      </c>
      <c r="I360" s="224"/>
      <c r="J360" s="225">
        <f>ROUND(I360*H360,2)</f>
        <v>0</v>
      </c>
      <c r="K360" s="226"/>
      <c r="L360" s="44"/>
      <c r="M360" s="267" t="s">
        <v>1</v>
      </c>
      <c r="N360" s="268" t="s">
        <v>44</v>
      </c>
      <c r="O360" s="269"/>
      <c r="P360" s="270">
        <f>O360*H360</f>
        <v>0</v>
      </c>
      <c r="Q360" s="270">
        <v>0.00012</v>
      </c>
      <c r="R360" s="270">
        <f>Q360*H360</f>
        <v>0.0026222400000000001</v>
      </c>
      <c r="S360" s="270">
        <v>0</v>
      </c>
      <c r="T360" s="271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1" t="s">
        <v>243</v>
      </c>
      <c r="AT360" s="231" t="s">
        <v>161</v>
      </c>
      <c r="AU360" s="231" t="s">
        <v>89</v>
      </c>
      <c r="AY360" s="17" t="s">
        <v>159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7" t="s">
        <v>87</v>
      </c>
      <c r="BK360" s="232">
        <f>ROUND(I360*H360,2)</f>
        <v>0</v>
      </c>
      <c r="BL360" s="17" t="s">
        <v>243</v>
      </c>
      <c r="BM360" s="231" t="s">
        <v>727</v>
      </c>
    </row>
    <row r="361" s="2" customFormat="1" ht="6.96" customHeight="1">
      <c r="A361" s="38"/>
      <c r="B361" s="66"/>
      <c r="C361" s="67"/>
      <c r="D361" s="67"/>
      <c r="E361" s="67"/>
      <c r="F361" s="67"/>
      <c r="G361" s="67"/>
      <c r="H361" s="67"/>
      <c r="I361" s="67"/>
      <c r="J361" s="67"/>
      <c r="K361" s="67"/>
      <c r="L361" s="44"/>
      <c r="M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</row>
  </sheetData>
  <sheetProtection sheet="1" autoFilter="0" formatColumns="0" formatRows="0" objects="1" scenarios="1" spinCount="100000" saltValue="4Uz0IeRDVffeTEVvOsZ0SLydUs8LaenbaLcqdFh8Q27fzSD+k1T5x3B0wtG/ios/8k2k8MzX78J022ILOkal6g==" hashValue="lwFebpn+RMy8bMsI3efwd8iZCUsnJEQZ+6Q5bvYBixArNfDYL4e27ZSMYQvWYH4MZZokRdXrHSVHXk8uIkTj5w==" algorithmName="SHA-512" password="CC35"/>
  <autoFilter ref="C128:K36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728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ROUND((SUM(BE123:BE325)),  2)</f>
        <v>0</v>
      </c>
      <c r="G33" s="38"/>
      <c r="H33" s="38"/>
      <c r="I33" s="155">
        <v>0.20999999999999999</v>
      </c>
      <c r="J33" s="154">
        <f>ROUND(((SUM(BE123:BE325))*I33),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ROUND((SUM(BF123:BF325)),  2)</f>
        <v>0</v>
      </c>
      <c r="G34" s="38"/>
      <c r="H34" s="38"/>
      <c r="I34" s="155">
        <v>0.14999999999999999</v>
      </c>
      <c r="J34" s="154">
        <f>ROUND(((SUM(BF123:BF325))*I34),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ROUND((SUM(BG123:BG325)),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ROUND((SUM(BH123:BH325)),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ROUND((SUM(BI123:BI325)),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IO-03 -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132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133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134</v>
      </c>
      <c r="E99" s="188"/>
      <c r="F99" s="188"/>
      <c r="G99" s="188"/>
      <c r="H99" s="188"/>
      <c r="I99" s="188"/>
      <c r="J99" s="189">
        <f>J160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510</v>
      </c>
      <c r="E100" s="188"/>
      <c r="F100" s="188"/>
      <c r="G100" s="188"/>
      <c r="H100" s="188"/>
      <c r="I100" s="188"/>
      <c r="J100" s="189">
        <f>J165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136</v>
      </c>
      <c r="E101" s="188"/>
      <c r="F101" s="188"/>
      <c r="G101" s="188"/>
      <c r="H101" s="188"/>
      <c r="I101" s="188"/>
      <c r="J101" s="189">
        <f>J185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137</v>
      </c>
      <c r="E102" s="188"/>
      <c r="F102" s="188"/>
      <c r="G102" s="188"/>
      <c r="H102" s="188"/>
      <c r="I102" s="188"/>
      <c r="J102" s="189">
        <f>J314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139</v>
      </c>
      <c r="E103" s="188"/>
      <c r="F103" s="188"/>
      <c r="G103" s="188"/>
      <c r="H103" s="188"/>
      <c r="I103" s="188"/>
      <c r="J103" s="189">
        <f>J324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ROZ 180037 - Revitalizace veřejných ploch města Luby - Lokalita B, U Pily - IV.etapa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IO-03 - Dešťová kanalizace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16. 1. 2022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Luby</v>
      </c>
      <c r="G119" s="40"/>
      <c r="H119" s="40"/>
      <c r="I119" s="32" t="s">
        <v>31</v>
      </c>
      <c r="J119" s="36" t="str">
        <f>E21</f>
        <v>A69-architekti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>Ing.Pavel Šturc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145</v>
      </c>
      <c r="D122" s="194" t="s">
        <v>64</v>
      </c>
      <c r="E122" s="194" t="s">
        <v>60</v>
      </c>
      <c r="F122" s="194" t="s">
        <v>61</v>
      </c>
      <c r="G122" s="194" t="s">
        <v>146</v>
      </c>
      <c r="H122" s="194" t="s">
        <v>147</v>
      </c>
      <c r="I122" s="194" t="s">
        <v>148</v>
      </c>
      <c r="J122" s="195" t="s">
        <v>129</v>
      </c>
      <c r="K122" s="196" t="s">
        <v>149</v>
      </c>
      <c r="L122" s="197"/>
      <c r="M122" s="100" t="s">
        <v>1</v>
      </c>
      <c r="N122" s="101" t="s">
        <v>43</v>
      </c>
      <c r="O122" s="101" t="s">
        <v>150</v>
      </c>
      <c r="P122" s="101" t="s">
        <v>151</v>
      </c>
      <c r="Q122" s="101" t="s">
        <v>152</v>
      </c>
      <c r="R122" s="101" t="s">
        <v>153</v>
      </c>
      <c r="S122" s="101" t="s">
        <v>154</v>
      </c>
      <c r="T122" s="102" t="s">
        <v>155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156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715.30372416906005</v>
      </c>
      <c r="S123" s="104"/>
      <c r="T123" s="20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78</v>
      </c>
      <c r="AU123" s="17" t="s">
        <v>131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78</v>
      </c>
      <c r="E124" s="206" t="s">
        <v>157</v>
      </c>
      <c r="F124" s="206" t="s">
        <v>158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P125+P160+P165+P185+P314+P324</f>
        <v>0</v>
      </c>
      <c r="Q124" s="211"/>
      <c r="R124" s="212">
        <f>R125+R160+R165+R185+R314+R324</f>
        <v>715.30372416906005</v>
      </c>
      <c r="S124" s="211"/>
      <c r="T124" s="213">
        <f>T125+T160+T165+T185+T314+T324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79</v>
      </c>
      <c r="AY124" s="214" t="s">
        <v>159</v>
      </c>
      <c r="BK124" s="216">
        <f>BK125+BK160+BK165+BK185+BK314+BK324</f>
        <v>0</v>
      </c>
    </row>
    <row r="125" s="12" customFormat="1" ht="22.8" customHeight="1">
      <c r="A125" s="12"/>
      <c r="B125" s="203"/>
      <c r="C125" s="204"/>
      <c r="D125" s="205" t="s">
        <v>78</v>
      </c>
      <c r="E125" s="217" t="s">
        <v>87</v>
      </c>
      <c r="F125" s="217" t="s">
        <v>160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SUM(P126:P159)</f>
        <v>0</v>
      </c>
      <c r="Q125" s="211"/>
      <c r="R125" s="212">
        <f>SUM(R126:R159)</f>
        <v>516.19200000000001</v>
      </c>
      <c r="S125" s="211"/>
      <c r="T125" s="213">
        <f>SUM(T126:T159)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87</v>
      </c>
      <c r="AY125" s="214" t="s">
        <v>159</v>
      </c>
      <c r="BK125" s="216">
        <f>SUM(BK126:BK159)</f>
        <v>0</v>
      </c>
    </row>
    <row r="126" s="2" customFormat="1" ht="33" customHeight="1">
      <c r="A126" s="38"/>
      <c r="B126" s="39"/>
      <c r="C126" s="219" t="s">
        <v>87</v>
      </c>
      <c r="D126" s="219" t="s">
        <v>161</v>
      </c>
      <c r="E126" s="220" t="s">
        <v>729</v>
      </c>
      <c r="F126" s="221" t="s">
        <v>730</v>
      </c>
      <c r="G126" s="222" t="s">
        <v>168</v>
      </c>
      <c r="H126" s="223">
        <v>546.56399999999996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165</v>
      </c>
      <c r="AT126" s="231" t="s">
        <v>161</v>
      </c>
      <c r="AU126" s="231" t="s">
        <v>89</v>
      </c>
      <c r="AY126" s="17" t="s">
        <v>159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165</v>
      </c>
      <c r="BM126" s="231" t="s">
        <v>731</v>
      </c>
    </row>
    <row r="127" s="13" customFormat="1">
      <c r="A127" s="13"/>
      <c r="B127" s="233"/>
      <c r="C127" s="234"/>
      <c r="D127" s="235" t="s">
        <v>170</v>
      </c>
      <c r="E127" s="236" t="s">
        <v>1</v>
      </c>
      <c r="F127" s="237" t="s">
        <v>732</v>
      </c>
      <c r="G127" s="234"/>
      <c r="H127" s="238">
        <v>86.400000000000006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170</v>
      </c>
      <c r="AU127" s="244" t="s">
        <v>89</v>
      </c>
      <c r="AV127" s="13" t="s">
        <v>89</v>
      </c>
      <c r="AW127" s="13" t="s">
        <v>34</v>
      </c>
      <c r="AX127" s="13" t="s">
        <v>79</v>
      </c>
      <c r="AY127" s="244" t="s">
        <v>159</v>
      </c>
    </row>
    <row r="128" s="13" customFormat="1">
      <c r="A128" s="13"/>
      <c r="B128" s="233"/>
      <c r="C128" s="234"/>
      <c r="D128" s="235" t="s">
        <v>170</v>
      </c>
      <c r="E128" s="236" t="s">
        <v>1</v>
      </c>
      <c r="F128" s="237" t="s">
        <v>733</v>
      </c>
      <c r="G128" s="234"/>
      <c r="H128" s="238">
        <v>76.799999999999997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170</v>
      </c>
      <c r="AU128" s="244" t="s">
        <v>89</v>
      </c>
      <c r="AV128" s="13" t="s">
        <v>89</v>
      </c>
      <c r="AW128" s="13" t="s">
        <v>34</v>
      </c>
      <c r="AX128" s="13" t="s">
        <v>79</v>
      </c>
      <c r="AY128" s="244" t="s">
        <v>159</v>
      </c>
    </row>
    <row r="129" s="13" customFormat="1">
      <c r="A129" s="13"/>
      <c r="B129" s="233"/>
      <c r="C129" s="234"/>
      <c r="D129" s="235" t="s">
        <v>170</v>
      </c>
      <c r="E129" s="236" t="s">
        <v>1</v>
      </c>
      <c r="F129" s="237" t="s">
        <v>734</v>
      </c>
      <c r="G129" s="234"/>
      <c r="H129" s="238">
        <v>48.600000000000001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170</v>
      </c>
      <c r="AU129" s="244" t="s">
        <v>89</v>
      </c>
      <c r="AV129" s="13" t="s">
        <v>89</v>
      </c>
      <c r="AW129" s="13" t="s">
        <v>34</v>
      </c>
      <c r="AX129" s="13" t="s">
        <v>79</v>
      </c>
      <c r="AY129" s="244" t="s">
        <v>159</v>
      </c>
    </row>
    <row r="130" s="13" customFormat="1">
      <c r="A130" s="13"/>
      <c r="B130" s="233"/>
      <c r="C130" s="234"/>
      <c r="D130" s="235" t="s">
        <v>170</v>
      </c>
      <c r="E130" s="236" t="s">
        <v>1</v>
      </c>
      <c r="F130" s="237" t="s">
        <v>735</v>
      </c>
      <c r="G130" s="234"/>
      <c r="H130" s="238">
        <v>334.76400000000001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170</v>
      </c>
      <c r="AU130" s="244" t="s">
        <v>89</v>
      </c>
      <c r="AV130" s="13" t="s">
        <v>89</v>
      </c>
      <c r="AW130" s="13" t="s">
        <v>34</v>
      </c>
      <c r="AX130" s="13" t="s">
        <v>79</v>
      </c>
      <c r="AY130" s="244" t="s">
        <v>159</v>
      </c>
    </row>
    <row r="131" s="14" customFormat="1">
      <c r="A131" s="14"/>
      <c r="B131" s="245"/>
      <c r="C131" s="246"/>
      <c r="D131" s="235" t="s">
        <v>170</v>
      </c>
      <c r="E131" s="247" t="s">
        <v>1</v>
      </c>
      <c r="F131" s="248" t="s">
        <v>177</v>
      </c>
      <c r="G131" s="246"/>
      <c r="H131" s="249">
        <v>546.56399999999996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170</v>
      </c>
      <c r="AU131" s="255" t="s">
        <v>89</v>
      </c>
      <c r="AV131" s="14" t="s">
        <v>165</v>
      </c>
      <c r="AW131" s="14" t="s">
        <v>34</v>
      </c>
      <c r="AX131" s="14" t="s">
        <v>87</v>
      </c>
      <c r="AY131" s="255" t="s">
        <v>159</v>
      </c>
    </row>
    <row r="132" s="2" customFormat="1" ht="33" customHeight="1">
      <c r="A132" s="38"/>
      <c r="B132" s="39"/>
      <c r="C132" s="219" t="s">
        <v>89</v>
      </c>
      <c r="D132" s="219" t="s">
        <v>161</v>
      </c>
      <c r="E132" s="220" t="s">
        <v>736</v>
      </c>
      <c r="F132" s="221" t="s">
        <v>737</v>
      </c>
      <c r="G132" s="222" t="s">
        <v>168</v>
      </c>
      <c r="H132" s="223">
        <v>353.65199999999999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165</v>
      </c>
      <c r="AT132" s="231" t="s">
        <v>161</v>
      </c>
      <c r="AU132" s="231" t="s">
        <v>89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165</v>
      </c>
      <c r="BM132" s="231" t="s">
        <v>738</v>
      </c>
    </row>
    <row r="133" s="13" customFormat="1">
      <c r="A133" s="13"/>
      <c r="B133" s="233"/>
      <c r="C133" s="234"/>
      <c r="D133" s="235" t="s">
        <v>170</v>
      </c>
      <c r="E133" s="236" t="s">
        <v>1</v>
      </c>
      <c r="F133" s="237" t="s">
        <v>739</v>
      </c>
      <c r="G133" s="234"/>
      <c r="H133" s="238">
        <v>141.44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170</v>
      </c>
      <c r="AU133" s="244" t="s">
        <v>89</v>
      </c>
      <c r="AV133" s="13" t="s">
        <v>89</v>
      </c>
      <c r="AW133" s="13" t="s">
        <v>34</v>
      </c>
      <c r="AX133" s="13" t="s">
        <v>79</v>
      </c>
      <c r="AY133" s="244" t="s">
        <v>159</v>
      </c>
    </row>
    <row r="134" s="13" customFormat="1">
      <c r="A134" s="13"/>
      <c r="B134" s="233"/>
      <c r="C134" s="234"/>
      <c r="D134" s="235" t="s">
        <v>170</v>
      </c>
      <c r="E134" s="236" t="s">
        <v>1</v>
      </c>
      <c r="F134" s="237" t="s">
        <v>740</v>
      </c>
      <c r="G134" s="234"/>
      <c r="H134" s="238">
        <v>224.98599999999999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170</v>
      </c>
      <c r="AU134" s="244" t="s">
        <v>89</v>
      </c>
      <c r="AV134" s="13" t="s">
        <v>89</v>
      </c>
      <c r="AW134" s="13" t="s">
        <v>34</v>
      </c>
      <c r="AX134" s="13" t="s">
        <v>79</v>
      </c>
      <c r="AY134" s="244" t="s">
        <v>159</v>
      </c>
    </row>
    <row r="135" s="13" customFormat="1">
      <c r="A135" s="13"/>
      <c r="B135" s="233"/>
      <c r="C135" s="234"/>
      <c r="D135" s="235" t="s">
        <v>170</v>
      </c>
      <c r="E135" s="236" t="s">
        <v>1</v>
      </c>
      <c r="F135" s="237" t="s">
        <v>741</v>
      </c>
      <c r="G135" s="234"/>
      <c r="H135" s="238">
        <v>8.9860000000000007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170</v>
      </c>
      <c r="AU135" s="244" t="s">
        <v>89</v>
      </c>
      <c r="AV135" s="13" t="s">
        <v>89</v>
      </c>
      <c r="AW135" s="13" t="s">
        <v>34</v>
      </c>
      <c r="AX135" s="13" t="s">
        <v>79</v>
      </c>
      <c r="AY135" s="244" t="s">
        <v>159</v>
      </c>
    </row>
    <row r="136" s="13" customFormat="1">
      <c r="A136" s="13"/>
      <c r="B136" s="233"/>
      <c r="C136" s="234"/>
      <c r="D136" s="235" t="s">
        <v>170</v>
      </c>
      <c r="E136" s="236" t="s">
        <v>1</v>
      </c>
      <c r="F136" s="237" t="s">
        <v>742</v>
      </c>
      <c r="G136" s="234"/>
      <c r="H136" s="238">
        <v>-21.760000000000002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170</v>
      </c>
      <c r="AU136" s="244" t="s">
        <v>89</v>
      </c>
      <c r="AV136" s="13" t="s">
        <v>89</v>
      </c>
      <c r="AW136" s="13" t="s">
        <v>34</v>
      </c>
      <c r="AX136" s="13" t="s">
        <v>79</v>
      </c>
      <c r="AY136" s="244" t="s">
        <v>159</v>
      </c>
    </row>
    <row r="137" s="14" customFormat="1">
      <c r="A137" s="14"/>
      <c r="B137" s="245"/>
      <c r="C137" s="246"/>
      <c r="D137" s="235" t="s">
        <v>170</v>
      </c>
      <c r="E137" s="247" t="s">
        <v>1</v>
      </c>
      <c r="F137" s="248" t="s">
        <v>177</v>
      </c>
      <c r="G137" s="246"/>
      <c r="H137" s="249">
        <v>353.65199999999999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170</v>
      </c>
      <c r="AU137" s="255" t="s">
        <v>89</v>
      </c>
      <c r="AV137" s="14" t="s">
        <v>165</v>
      </c>
      <c r="AW137" s="14" t="s">
        <v>34</v>
      </c>
      <c r="AX137" s="14" t="s">
        <v>87</v>
      </c>
      <c r="AY137" s="255" t="s">
        <v>159</v>
      </c>
    </row>
    <row r="138" s="2" customFormat="1" ht="37.8" customHeight="1">
      <c r="A138" s="38"/>
      <c r="B138" s="39"/>
      <c r="C138" s="219" t="s">
        <v>178</v>
      </c>
      <c r="D138" s="219" t="s">
        <v>161</v>
      </c>
      <c r="E138" s="220" t="s">
        <v>743</v>
      </c>
      <c r="F138" s="221" t="s">
        <v>744</v>
      </c>
      <c r="G138" s="222" t="s">
        <v>168</v>
      </c>
      <c r="H138" s="223">
        <v>864.02200000000005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165</v>
      </c>
      <c r="AT138" s="231" t="s">
        <v>161</v>
      </c>
      <c r="AU138" s="231" t="s">
        <v>89</v>
      </c>
      <c r="AY138" s="17" t="s">
        <v>159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165</v>
      </c>
      <c r="BM138" s="231" t="s">
        <v>745</v>
      </c>
    </row>
    <row r="139" s="15" customFormat="1">
      <c r="A139" s="15"/>
      <c r="B139" s="273"/>
      <c r="C139" s="274"/>
      <c r="D139" s="235" t="s">
        <v>170</v>
      </c>
      <c r="E139" s="275" t="s">
        <v>1</v>
      </c>
      <c r="F139" s="276" t="s">
        <v>746</v>
      </c>
      <c r="G139" s="274"/>
      <c r="H139" s="275" t="s">
        <v>1</v>
      </c>
      <c r="I139" s="277"/>
      <c r="J139" s="274"/>
      <c r="K139" s="274"/>
      <c r="L139" s="278"/>
      <c r="M139" s="279"/>
      <c r="N139" s="280"/>
      <c r="O139" s="280"/>
      <c r="P139" s="280"/>
      <c r="Q139" s="280"/>
      <c r="R139" s="280"/>
      <c r="S139" s="280"/>
      <c r="T139" s="28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2" t="s">
        <v>170</v>
      </c>
      <c r="AU139" s="282" t="s">
        <v>89</v>
      </c>
      <c r="AV139" s="15" t="s">
        <v>87</v>
      </c>
      <c r="AW139" s="15" t="s">
        <v>34</v>
      </c>
      <c r="AX139" s="15" t="s">
        <v>79</v>
      </c>
      <c r="AY139" s="282" t="s">
        <v>159</v>
      </c>
    </row>
    <row r="140" s="13" customFormat="1">
      <c r="A140" s="13"/>
      <c r="B140" s="233"/>
      <c r="C140" s="234"/>
      <c r="D140" s="235" t="s">
        <v>170</v>
      </c>
      <c r="E140" s="236" t="s">
        <v>1</v>
      </c>
      <c r="F140" s="237" t="s">
        <v>747</v>
      </c>
      <c r="G140" s="234"/>
      <c r="H140" s="238">
        <v>1440.0360000000001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170</v>
      </c>
      <c r="AU140" s="244" t="s">
        <v>89</v>
      </c>
      <c r="AV140" s="13" t="s">
        <v>89</v>
      </c>
      <c r="AW140" s="13" t="s">
        <v>34</v>
      </c>
      <c r="AX140" s="13" t="s">
        <v>87</v>
      </c>
      <c r="AY140" s="244" t="s">
        <v>159</v>
      </c>
    </row>
    <row r="141" s="13" customFormat="1">
      <c r="A141" s="13"/>
      <c r="B141" s="233"/>
      <c r="C141" s="234"/>
      <c r="D141" s="235" t="s">
        <v>170</v>
      </c>
      <c r="E141" s="234"/>
      <c r="F141" s="237" t="s">
        <v>748</v>
      </c>
      <c r="G141" s="234"/>
      <c r="H141" s="238">
        <v>864.02200000000005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170</v>
      </c>
      <c r="AU141" s="244" t="s">
        <v>89</v>
      </c>
      <c r="AV141" s="13" t="s">
        <v>89</v>
      </c>
      <c r="AW141" s="13" t="s">
        <v>4</v>
      </c>
      <c r="AX141" s="13" t="s">
        <v>87</v>
      </c>
      <c r="AY141" s="244" t="s">
        <v>159</v>
      </c>
    </row>
    <row r="142" s="2" customFormat="1" ht="24.15" customHeight="1">
      <c r="A142" s="38"/>
      <c r="B142" s="39"/>
      <c r="C142" s="219" t="s">
        <v>165</v>
      </c>
      <c r="D142" s="219" t="s">
        <v>161</v>
      </c>
      <c r="E142" s="220" t="s">
        <v>749</v>
      </c>
      <c r="F142" s="221" t="s">
        <v>750</v>
      </c>
      <c r="G142" s="222" t="s">
        <v>168</v>
      </c>
      <c r="H142" s="223">
        <v>432.01100000000002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165</v>
      </c>
      <c r="AT142" s="231" t="s">
        <v>161</v>
      </c>
      <c r="AU142" s="231" t="s">
        <v>89</v>
      </c>
      <c r="AY142" s="17" t="s">
        <v>159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165</v>
      </c>
      <c r="BM142" s="231" t="s">
        <v>751</v>
      </c>
    </row>
    <row r="143" s="15" customFormat="1">
      <c r="A143" s="15"/>
      <c r="B143" s="273"/>
      <c r="C143" s="274"/>
      <c r="D143" s="235" t="s">
        <v>170</v>
      </c>
      <c r="E143" s="275" t="s">
        <v>1</v>
      </c>
      <c r="F143" s="276" t="s">
        <v>752</v>
      </c>
      <c r="G143" s="274"/>
      <c r="H143" s="275" t="s">
        <v>1</v>
      </c>
      <c r="I143" s="277"/>
      <c r="J143" s="274"/>
      <c r="K143" s="274"/>
      <c r="L143" s="278"/>
      <c r="M143" s="279"/>
      <c r="N143" s="280"/>
      <c r="O143" s="280"/>
      <c r="P143" s="280"/>
      <c r="Q143" s="280"/>
      <c r="R143" s="280"/>
      <c r="S143" s="280"/>
      <c r="T143" s="28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2" t="s">
        <v>170</v>
      </c>
      <c r="AU143" s="282" t="s">
        <v>89</v>
      </c>
      <c r="AV143" s="15" t="s">
        <v>87</v>
      </c>
      <c r="AW143" s="15" t="s">
        <v>34</v>
      </c>
      <c r="AX143" s="15" t="s">
        <v>79</v>
      </c>
      <c r="AY143" s="282" t="s">
        <v>159</v>
      </c>
    </row>
    <row r="144" s="13" customFormat="1">
      <c r="A144" s="13"/>
      <c r="B144" s="233"/>
      <c r="C144" s="234"/>
      <c r="D144" s="235" t="s">
        <v>170</v>
      </c>
      <c r="E144" s="236" t="s">
        <v>1</v>
      </c>
      <c r="F144" s="237" t="s">
        <v>753</v>
      </c>
      <c r="G144" s="234"/>
      <c r="H144" s="238">
        <v>720.01800000000003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170</v>
      </c>
      <c r="AU144" s="244" t="s">
        <v>89</v>
      </c>
      <c r="AV144" s="13" t="s">
        <v>89</v>
      </c>
      <c r="AW144" s="13" t="s">
        <v>34</v>
      </c>
      <c r="AX144" s="13" t="s">
        <v>87</v>
      </c>
      <c r="AY144" s="244" t="s">
        <v>159</v>
      </c>
    </row>
    <row r="145" s="13" customFormat="1">
      <c r="A145" s="13"/>
      <c r="B145" s="233"/>
      <c r="C145" s="234"/>
      <c r="D145" s="235" t="s">
        <v>170</v>
      </c>
      <c r="E145" s="234"/>
      <c r="F145" s="237" t="s">
        <v>754</v>
      </c>
      <c r="G145" s="234"/>
      <c r="H145" s="238">
        <v>432.01100000000002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170</v>
      </c>
      <c r="AU145" s="244" t="s">
        <v>89</v>
      </c>
      <c r="AV145" s="13" t="s">
        <v>89</v>
      </c>
      <c r="AW145" s="13" t="s">
        <v>4</v>
      </c>
      <c r="AX145" s="13" t="s">
        <v>87</v>
      </c>
      <c r="AY145" s="244" t="s">
        <v>159</v>
      </c>
    </row>
    <row r="146" s="2" customFormat="1" ht="24.15" customHeight="1">
      <c r="A146" s="38"/>
      <c r="B146" s="39"/>
      <c r="C146" s="219" t="s">
        <v>187</v>
      </c>
      <c r="D146" s="219" t="s">
        <v>161</v>
      </c>
      <c r="E146" s="220" t="s">
        <v>755</v>
      </c>
      <c r="F146" s="221" t="s">
        <v>756</v>
      </c>
      <c r="G146" s="222" t="s">
        <v>168</v>
      </c>
      <c r="H146" s="223">
        <v>720.01800000000003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165</v>
      </c>
      <c r="AT146" s="231" t="s">
        <v>161</v>
      </c>
      <c r="AU146" s="231" t="s">
        <v>89</v>
      </c>
      <c r="AY146" s="17" t="s">
        <v>159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165</v>
      </c>
      <c r="BM146" s="231" t="s">
        <v>757</v>
      </c>
    </row>
    <row r="147" s="13" customFormat="1">
      <c r="A147" s="13"/>
      <c r="B147" s="233"/>
      <c r="C147" s="234"/>
      <c r="D147" s="235" t="s">
        <v>170</v>
      </c>
      <c r="E147" s="236" t="s">
        <v>1</v>
      </c>
      <c r="F147" s="237" t="s">
        <v>758</v>
      </c>
      <c r="G147" s="234"/>
      <c r="H147" s="238">
        <v>900.21500000000003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170</v>
      </c>
      <c r="AU147" s="244" t="s">
        <v>89</v>
      </c>
      <c r="AV147" s="13" t="s">
        <v>89</v>
      </c>
      <c r="AW147" s="13" t="s">
        <v>34</v>
      </c>
      <c r="AX147" s="13" t="s">
        <v>79</v>
      </c>
      <c r="AY147" s="244" t="s">
        <v>159</v>
      </c>
    </row>
    <row r="148" s="13" customFormat="1">
      <c r="A148" s="13"/>
      <c r="B148" s="233"/>
      <c r="C148" s="234"/>
      <c r="D148" s="235" t="s">
        <v>170</v>
      </c>
      <c r="E148" s="236" t="s">
        <v>1</v>
      </c>
      <c r="F148" s="237" t="s">
        <v>759</v>
      </c>
      <c r="G148" s="234"/>
      <c r="H148" s="238">
        <v>-13.565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170</v>
      </c>
      <c r="AU148" s="244" t="s">
        <v>89</v>
      </c>
      <c r="AV148" s="13" t="s">
        <v>89</v>
      </c>
      <c r="AW148" s="13" t="s">
        <v>34</v>
      </c>
      <c r="AX148" s="13" t="s">
        <v>79</v>
      </c>
      <c r="AY148" s="244" t="s">
        <v>159</v>
      </c>
    </row>
    <row r="149" s="13" customFormat="1">
      <c r="A149" s="13"/>
      <c r="B149" s="233"/>
      <c r="C149" s="234"/>
      <c r="D149" s="235" t="s">
        <v>170</v>
      </c>
      <c r="E149" s="236" t="s">
        <v>1</v>
      </c>
      <c r="F149" s="237" t="s">
        <v>760</v>
      </c>
      <c r="G149" s="234"/>
      <c r="H149" s="238">
        <v>-6.782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170</v>
      </c>
      <c r="AU149" s="244" t="s">
        <v>89</v>
      </c>
      <c r="AV149" s="13" t="s">
        <v>89</v>
      </c>
      <c r="AW149" s="13" t="s">
        <v>34</v>
      </c>
      <c r="AX149" s="13" t="s">
        <v>79</v>
      </c>
      <c r="AY149" s="244" t="s">
        <v>159</v>
      </c>
    </row>
    <row r="150" s="13" customFormat="1">
      <c r="A150" s="13"/>
      <c r="B150" s="233"/>
      <c r="C150" s="234"/>
      <c r="D150" s="235" t="s">
        <v>170</v>
      </c>
      <c r="E150" s="236" t="s">
        <v>1</v>
      </c>
      <c r="F150" s="237" t="s">
        <v>761</v>
      </c>
      <c r="G150" s="234"/>
      <c r="H150" s="238">
        <v>-121.822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170</v>
      </c>
      <c r="AU150" s="244" t="s">
        <v>89</v>
      </c>
      <c r="AV150" s="13" t="s">
        <v>89</v>
      </c>
      <c r="AW150" s="13" t="s">
        <v>34</v>
      </c>
      <c r="AX150" s="13" t="s">
        <v>79</v>
      </c>
      <c r="AY150" s="244" t="s">
        <v>159</v>
      </c>
    </row>
    <row r="151" s="13" customFormat="1">
      <c r="A151" s="13"/>
      <c r="B151" s="233"/>
      <c r="C151" s="234"/>
      <c r="D151" s="235" t="s">
        <v>170</v>
      </c>
      <c r="E151" s="236" t="s">
        <v>1</v>
      </c>
      <c r="F151" s="237" t="s">
        <v>762</v>
      </c>
      <c r="G151" s="234"/>
      <c r="H151" s="238">
        <v>-38.027999999999999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170</v>
      </c>
      <c r="AU151" s="244" t="s">
        <v>89</v>
      </c>
      <c r="AV151" s="13" t="s">
        <v>89</v>
      </c>
      <c r="AW151" s="13" t="s">
        <v>34</v>
      </c>
      <c r="AX151" s="13" t="s">
        <v>79</v>
      </c>
      <c r="AY151" s="244" t="s">
        <v>159</v>
      </c>
    </row>
    <row r="152" s="14" customFormat="1">
      <c r="A152" s="14"/>
      <c r="B152" s="245"/>
      <c r="C152" s="246"/>
      <c r="D152" s="235" t="s">
        <v>170</v>
      </c>
      <c r="E152" s="247" t="s">
        <v>1</v>
      </c>
      <c r="F152" s="248" t="s">
        <v>177</v>
      </c>
      <c r="G152" s="246"/>
      <c r="H152" s="249">
        <v>720.01799999999992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170</v>
      </c>
      <c r="AU152" s="255" t="s">
        <v>89</v>
      </c>
      <c r="AV152" s="14" t="s">
        <v>165</v>
      </c>
      <c r="AW152" s="14" t="s">
        <v>34</v>
      </c>
      <c r="AX152" s="14" t="s">
        <v>87</v>
      </c>
      <c r="AY152" s="255" t="s">
        <v>159</v>
      </c>
    </row>
    <row r="153" s="2" customFormat="1" ht="24.15" customHeight="1">
      <c r="A153" s="38"/>
      <c r="B153" s="39"/>
      <c r="C153" s="219" t="s">
        <v>192</v>
      </c>
      <c r="D153" s="219" t="s">
        <v>161</v>
      </c>
      <c r="E153" s="220" t="s">
        <v>763</v>
      </c>
      <c r="F153" s="221" t="s">
        <v>764</v>
      </c>
      <c r="G153" s="222" t="s">
        <v>168</v>
      </c>
      <c r="H153" s="223">
        <v>258.096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165</v>
      </c>
      <c r="AT153" s="231" t="s">
        <v>161</v>
      </c>
      <c r="AU153" s="231" t="s">
        <v>89</v>
      </c>
      <c r="AY153" s="17" t="s">
        <v>159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165</v>
      </c>
      <c r="BM153" s="231" t="s">
        <v>765</v>
      </c>
    </row>
    <row r="154" s="13" customFormat="1">
      <c r="A154" s="13"/>
      <c r="B154" s="233"/>
      <c r="C154" s="234"/>
      <c r="D154" s="235" t="s">
        <v>170</v>
      </c>
      <c r="E154" s="236" t="s">
        <v>1</v>
      </c>
      <c r="F154" s="237" t="s">
        <v>766</v>
      </c>
      <c r="G154" s="234"/>
      <c r="H154" s="238">
        <v>97.239999999999995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170</v>
      </c>
      <c r="AU154" s="244" t="s">
        <v>89</v>
      </c>
      <c r="AV154" s="13" t="s">
        <v>89</v>
      </c>
      <c r="AW154" s="13" t="s">
        <v>34</v>
      </c>
      <c r="AX154" s="13" t="s">
        <v>79</v>
      </c>
      <c r="AY154" s="244" t="s">
        <v>159</v>
      </c>
    </row>
    <row r="155" s="13" customFormat="1">
      <c r="A155" s="13"/>
      <c r="B155" s="233"/>
      <c r="C155" s="234"/>
      <c r="D155" s="235" t="s">
        <v>170</v>
      </c>
      <c r="E155" s="236" t="s">
        <v>1</v>
      </c>
      <c r="F155" s="237" t="s">
        <v>767</v>
      </c>
      <c r="G155" s="234"/>
      <c r="H155" s="238">
        <v>154.678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170</v>
      </c>
      <c r="AU155" s="244" t="s">
        <v>89</v>
      </c>
      <c r="AV155" s="13" t="s">
        <v>89</v>
      </c>
      <c r="AW155" s="13" t="s">
        <v>34</v>
      </c>
      <c r="AX155" s="13" t="s">
        <v>79</v>
      </c>
      <c r="AY155" s="244" t="s">
        <v>159</v>
      </c>
    </row>
    <row r="156" s="13" customFormat="1">
      <c r="A156" s="13"/>
      <c r="B156" s="233"/>
      <c r="C156" s="234"/>
      <c r="D156" s="235" t="s">
        <v>170</v>
      </c>
      <c r="E156" s="236" t="s">
        <v>1</v>
      </c>
      <c r="F156" s="237" t="s">
        <v>768</v>
      </c>
      <c r="G156" s="234"/>
      <c r="H156" s="238">
        <v>6.1779999999999999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170</v>
      </c>
      <c r="AU156" s="244" t="s">
        <v>89</v>
      </c>
      <c r="AV156" s="13" t="s">
        <v>89</v>
      </c>
      <c r="AW156" s="13" t="s">
        <v>34</v>
      </c>
      <c r="AX156" s="13" t="s">
        <v>79</v>
      </c>
      <c r="AY156" s="244" t="s">
        <v>159</v>
      </c>
    </row>
    <row r="157" s="14" customFormat="1">
      <c r="A157" s="14"/>
      <c r="B157" s="245"/>
      <c r="C157" s="246"/>
      <c r="D157" s="235" t="s">
        <v>170</v>
      </c>
      <c r="E157" s="247" t="s">
        <v>1</v>
      </c>
      <c r="F157" s="248" t="s">
        <v>177</v>
      </c>
      <c r="G157" s="246"/>
      <c r="H157" s="249">
        <v>258.096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170</v>
      </c>
      <c r="AU157" s="255" t="s">
        <v>89</v>
      </c>
      <c r="AV157" s="14" t="s">
        <v>165</v>
      </c>
      <c r="AW157" s="14" t="s">
        <v>34</v>
      </c>
      <c r="AX157" s="14" t="s">
        <v>87</v>
      </c>
      <c r="AY157" s="255" t="s">
        <v>159</v>
      </c>
    </row>
    <row r="158" s="2" customFormat="1" ht="16.5" customHeight="1">
      <c r="A158" s="38"/>
      <c r="B158" s="39"/>
      <c r="C158" s="256" t="s">
        <v>197</v>
      </c>
      <c r="D158" s="256" t="s">
        <v>209</v>
      </c>
      <c r="E158" s="257" t="s">
        <v>769</v>
      </c>
      <c r="F158" s="258" t="s">
        <v>770</v>
      </c>
      <c r="G158" s="259" t="s">
        <v>212</v>
      </c>
      <c r="H158" s="260">
        <v>516.19200000000001</v>
      </c>
      <c r="I158" s="261"/>
      <c r="J158" s="262">
        <f>ROUND(I158*H158,2)</f>
        <v>0</v>
      </c>
      <c r="K158" s="263"/>
      <c r="L158" s="264"/>
      <c r="M158" s="265" t="s">
        <v>1</v>
      </c>
      <c r="N158" s="266" t="s">
        <v>44</v>
      </c>
      <c r="O158" s="91"/>
      <c r="P158" s="229">
        <f>O158*H158</f>
        <v>0</v>
      </c>
      <c r="Q158" s="229">
        <v>1</v>
      </c>
      <c r="R158" s="229">
        <f>Q158*H158</f>
        <v>516.19200000000001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202</v>
      </c>
      <c r="AT158" s="231" t="s">
        <v>209</v>
      </c>
      <c r="AU158" s="231" t="s">
        <v>89</v>
      </c>
      <c r="AY158" s="17" t="s">
        <v>159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165</v>
      </c>
      <c r="BM158" s="231" t="s">
        <v>771</v>
      </c>
    </row>
    <row r="159" s="13" customFormat="1">
      <c r="A159" s="13"/>
      <c r="B159" s="233"/>
      <c r="C159" s="234"/>
      <c r="D159" s="235" t="s">
        <v>170</v>
      </c>
      <c r="E159" s="234"/>
      <c r="F159" s="237" t="s">
        <v>772</v>
      </c>
      <c r="G159" s="234"/>
      <c r="H159" s="238">
        <v>516.19200000000001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170</v>
      </c>
      <c r="AU159" s="244" t="s">
        <v>89</v>
      </c>
      <c r="AV159" s="13" t="s">
        <v>89</v>
      </c>
      <c r="AW159" s="13" t="s">
        <v>4</v>
      </c>
      <c r="AX159" s="13" t="s">
        <v>87</v>
      </c>
      <c r="AY159" s="244" t="s">
        <v>159</v>
      </c>
    </row>
    <row r="160" s="12" customFormat="1" ht="22.8" customHeight="1">
      <c r="A160" s="12"/>
      <c r="B160" s="203"/>
      <c r="C160" s="204"/>
      <c r="D160" s="205" t="s">
        <v>78</v>
      </c>
      <c r="E160" s="217" t="s">
        <v>89</v>
      </c>
      <c r="F160" s="217" t="s">
        <v>234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SUM(P161:P164)</f>
        <v>0</v>
      </c>
      <c r="Q160" s="211"/>
      <c r="R160" s="212">
        <f>SUM(R161:R164)</f>
        <v>153.06549893906001</v>
      </c>
      <c r="S160" s="211"/>
      <c r="T160" s="213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87</v>
      </c>
      <c r="AT160" s="215" t="s">
        <v>78</v>
      </c>
      <c r="AU160" s="215" t="s">
        <v>87</v>
      </c>
      <c r="AY160" s="214" t="s">
        <v>159</v>
      </c>
      <c r="BK160" s="216">
        <f>SUM(BK161:BK164)</f>
        <v>0</v>
      </c>
    </row>
    <row r="161" s="2" customFormat="1" ht="16.5" customHeight="1">
      <c r="A161" s="38"/>
      <c r="B161" s="39"/>
      <c r="C161" s="219" t="s">
        <v>202</v>
      </c>
      <c r="D161" s="219" t="s">
        <v>161</v>
      </c>
      <c r="E161" s="220" t="s">
        <v>773</v>
      </c>
      <c r="F161" s="221" t="s">
        <v>774</v>
      </c>
      <c r="G161" s="222" t="s">
        <v>168</v>
      </c>
      <c r="H161" s="223">
        <v>35.195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44</v>
      </c>
      <c r="O161" s="91"/>
      <c r="P161" s="229">
        <f>O161*H161</f>
        <v>0</v>
      </c>
      <c r="Q161" s="229">
        <v>1.9199999999999999</v>
      </c>
      <c r="R161" s="229">
        <f>Q161*H161</f>
        <v>67.574399999999997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165</v>
      </c>
      <c r="AT161" s="231" t="s">
        <v>161</v>
      </c>
      <c r="AU161" s="231" t="s">
        <v>89</v>
      </c>
      <c r="AY161" s="17" t="s">
        <v>159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165</v>
      </c>
      <c r="BM161" s="231" t="s">
        <v>224</v>
      </c>
    </row>
    <row r="162" s="2" customFormat="1" ht="24.15" customHeight="1">
      <c r="A162" s="38"/>
      <c r="B162" s="39"/>
      <c r="C162" s="219" t="s">
        <v>208</v>
      </c>
      <c r="D162" s="219" t="s">
        <v>161</v>
      </c>
      <c r="E162" s="220" t="s">
        <v>775</v>
      </c>
      <c r="F162" s="221" t="s">
        <v>776</v>
      </c>
      <c r="G162" s="222" t="s">
        <v>168</v>
      </c>
      <c r="H162" s="223">
        <v>16.009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44</v>
      </c>
      <c r="O162" s="91"/>
      <c r="P162" s="229">
        <f>O162*H162</f>
        <v>0</v>
      </c>
      <c r="Q162" s="229">
        <v>2.1600000000000001</v>
      </c>
      <c r="R162" s="229">
        <f>Q162*H162</f>
        <v>34.579440000000005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165</v>
      </c>
      <c r="AT162" s="231" t="s">
        <v>161</v>
      </c>
      <c r="AU162" s="231" t="s">
        <v>89</v>
      </c>
      <c r="AY162" s="17" t="s">
        <v>159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165</v>
      </c>
      <c r="BM162" s="231" t="s">
        <v>235</v>
      </c>
    </row>
    <row r="163" s="2" customFormat="1" ht="24.15" customHeight="1">
      <c r="A163" s="38"/>
      <c r="B163" s="39"/>
      <c r="C163" s="219" t="s">
        <v>215</v>
      </c>
      <c r="D163" s="219" t="s">
        <v>161</v>
      </c>
      <c r="E163" s="220" t="s">
        <v>777</v>
      </c>
      <c r="F163" s="221" t="s">
        <v>778</v>
      </c>
      <c r="G163" s="222" t="s">
        <v>168</v>
      </c>
      <c r="H163" s="223">
        <v>8.0039999999999996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44</v>
      </c>
      <c r="O163" s="91"/>
      <c r="P163" s="229">
        <f>O163*H163</f>
        <v>0</v>
      </c>
      <c r="Q163" s="229">
        <v>1.98</v>
      </c>
      <c r="R163" s="229">
        <f>Q163*H163</f>
        <v>15.847919999999999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165</v>
      </c>
      <c r="AT163" s="231" t="s">
        <v>161</v>
      </c>
      <c r="AU163" s="231" t="s">
        <v>89</v>
      </c>
      <c r="AY163" s="17" t="s">
        <v>159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87</v>
      </c>
      <c r="BK163" s="232">
        <f>ROUND(I163*H163,2)</f>
        <v>0</v>
      </c>
      <c r="BL163" s="17" t="s">
        <v>165</v>
      </c>
      <c r="BM163" s="231" t="s">
        <v>243</v>
      </c>
    </row>
    <row r="164" s="2" customFormat="1" ht="24.15" customHeight="1">
      <c r="A164" s="38"/>
      <c r="B164" s="39"/>
      <c r="C164" s="219" t="s">
        <v>220</v>
      </c>
      <c r="D164" s="219" t="s">
        <v>161</v>
      </c>
      <c r="E164" s="220" t="s">
        <v>532</v>
      </c>
      <c r="F164" s="221" t="s">
        <v>533</v>
      </c>
      <c r="G164" s="222" t="s">
        <v>168</v>
      </c>
      <c r="H164" s="223">
        <v>14.015000000000001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44</v>
      </c>
      <c r="O164" s="91"/>
      <c r="P164" s="229">
        <f>O164*H164</f>
        <v>0</v>
      </c>
      <c r="Q164" s="229">
        <v>2.5018722040000001</v>
      </c>
      <c r="R164" s="229">
        <f>Q164*H164</f>
        <v>35.063738939060002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165</v>
      </c>
      <c r="AT164" s="231" t="s">
        <v>161</v>
      </c>
      <c r="AU164" s="231" t="s">
        <v>89</v>
      </c>
      <c r="AY164" s="17" t="s">
        <v>159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165</v>
      </c>
      <c r="BM164" s="231" t="s">
        <v>213</v>
      </c>
    </row>
    <row r="165" s="12" customFormat="1" ht="22.8" customHeight="1">
      <c r="A165" s="12"/>
      <c r="B165" s="203"/>
      <c r="C165" s="204"/>
      <c r="D165" s="205" t="s">
        <v>78</v>
      </c>
      <c r="E165" s="217" t="s">
        <v>178</v>
      </c>
      <c r="F165" s="217" t="s">
        <v>545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SUM(P166:P184)</f>
        <v>0</v>
      </c>
      <c r="Q165" s="211"/>
      <c r="R165" s="212">
        <f>SUM(R166:R184)</f>
        <v>0.25</v>
      </c>
      <c r="S165" s="211"/>
      <c r="T165" s="213">
        <f>SUM(T166:T184)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87</v>
      </c>
      <c r="AT165" s="215" t="s">
        <v>78</v>
      </c>
      <c r="AU165" s="215" t="s">
        <v>87</v>
      </c>
      <c r="AY165" s="214" t="s">
        <v>159</v>
      </c>
      <c r="BK165" s="216">
        <f>SUM(BK166:BK184)</f>
        <v>0</v>
      </c>
    </row>
    <row r="166" s="2" customFormat="1" ht="24.15" customHeight="1">
      <c r="A166" s="38"/>
      <c r="B166" s="39"/>
      <c r="C166" s="219" t="s">
        <v>224</v>
      </c>
      <c r="D166" s="219" t="s">
        <v>161</v>
      </c>
      <c r="E166" s="220" t="s">
        <v>779</v>
      </c>
      <c r="F166" s="221" t="s">
        <v>780</v>
      </c>
      <c r="G166" s="222" t="s">
        <v>350</v>
      </c>
      <c r="H166" s="223">
        <v>1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44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165</v>
      </c>
      <c r="AT166" s="231" t="s">
        <v>161</v>
      </c>
      <c r="AU166" s="231" t="s">
        <v>89</v>
      </c>
      <c r="AY166" s="17" t="s">
        <v>159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165</v>
      </c>
      <c r="BM166" s="231" t="s">
        <v>263</v>
      </c>
    </row>
    <row r="167" s="13" customFormat="1">
      <c r="A167" s="13"/>
      <c r="B167" s="233"/>
      <c r="C167" s="234"/>
      <c r="D167" s="235" t="s">
        <v>170</v>
      </c>
      <c r="E167" s="236" t="s">
        <v>1</v>
      </c>
      <c r="F167" s="237" t="s">
        <v>87</v>
      </c>
      <c r="G167" s="234"/>
      <c r="H167" s="238">
        <v>1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170</v>
      </c>
      <c r="AU167" s="244" t="s">
        <v>89</v>
      </c>
      <c r="AV167" s="13" t="s">
        <v>89</v>
      </c>
      <c r="AW167" s="13" t="s">
        <v>34</v>
      </c>
      <c r="AX167" s="13" t="s">
        <v>79</v>
      </c>
      <c r="AY167" s="244" t="s">
        <v>159</v>
      </c>
    </row>
    <row r="168" s="14" customFormat="1">
      <c r="A168" s="14"/>
      <c r="B168" s="245"/>
      <c r="C168" s="246"/>
      <c r="D168" s="235" t="s">
        <v>170</v>
      </c>
      <c r="E168" s="247" t="s">
        <v>1</v>
      </c>
      <c r="F168" s="248" t="s">
        <v>177</v>
      </c>
      <c r="G168" s="246"/>
      <c r="H168" s="249">
        <v>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170</v>
      </c>
      <c r="AU168" s="255" t="s">
        <v>89</v>
      </c>
      <c r="AV168" s="14" t="s">
        <v>165</v>
      </c>
      <c r="AW168" s="14" t="s">
        <v>34</v>
      </c>
      <c r="AX168" s="14" t="s">
        <v>87</v>
      </c>
      <c r="AY168" s="255" t="s">
        <v>159</v>
      </c>
    </row>
    <row r="169" s="2" customFormat="1" ht="33" customHeight="1">
      <c r="A169" s="38"/>
      <c r="B169" s="39"/>
      <c r="C169" s="256" t="s">
        <v>230</v>
      </c>
      <c r="D169" s="256" t="s">
        <v>209</v>
      </c>
      <c r="E169" s="257" t="s">
        <v>781</v>
      </c>
      <c r="F169" s="258" t="s">
        <v>782</v>
      </c>
      <c r="G169" s="259" t="s">
        <v>350</v>
      </c>
      <c r="H169" s="260">
        <v>1</v>
      </c>
      <c r="I169" s="261"/>
      <c r="J169" s="262">
        <f>ROUND(I169*H169,2)</f>
        <v>0</v>
      </c>
      <c r="K169" s="263"/>
      <c r="L169" s="264"/>
      <c r="M169" s="265" t="s">
        <v>1</v>
      </c>
      <c r="N169" s="266" t="s">
        <v>44</v>
      </c>
      <c r="O169" s="91"/>
      <c r="P169" s="229">
        <f>O169*H169</f>
        <v>0</v>
      </c>
      <c r="Q169" s="229">
        <v>0.25</v>
      </c>
      <c r="R169" s="229">
        <f>Q169*H169</f>
        <v>0.25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202</v>
      </c>
      <c r="AT169" s="231" t="s">
        <v>209</v>
      </c>
      <c r="AU169" s="231" t="s">
        <v>89</v>
      </c>
      <c r="AY169" s="17" t="s">
        <v>159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87</v>
      </c>
      <c r="BK169" s="232">
        <f>ROUND(I169*H169,2)</f>
        <v>0</v>
      </c>
      <c r="BL169" s="17" t="s">
        <v>165</v>
      </c>
      <c r="BM169" s="231" t="s">
        <v>276</v>
      </c>
    </row>
    <row r="170" s="13" customFormat="1">
      <c r="A170" s="13"/>
      <c r="B170" s="233"/>
      <c r="C170" s="234"/>
      <c r="D170" s="235" t="s">
        <v>170</v>
      </c>
      <c r="E170" s="236" t="s">
        <v>1</v>
      </c>
      <c r="F170" s="237" t="s">
        <v>87</v>
      </c>
      <c r="G170" s="234"/>
      <c r="H170" s="238">
        <v>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170</v>
      </c>
      <c r="AU170" s="244" t="s">
        <v>89</v>
      </c>
      <c r="AV170" s="13" t="s">
        <v>89</v>
      </c>
      <c r="AW170" s="13" t="s">
        <v>34</v>
      </c>
      <c r="AX170" s="13" t="s">
        <v>79</v>
      </c>
      <c r="AY170" s="244" t="s">
        <v>159</v>
      </c>
    </row>
    <row r="171" s="14" customFormat="1">
      <c r="A171" s="14"/>
      <c r="B171" s="245"/>
      <c r="C171" s="246"/>
      <c r="D171" s="235" t="s">
        <v>170</v>
      </c>
      <c r="E171" s="247" t="s">
        <v>1</v>
      </c>
      <c r="F171" s="248" t="s">
        <v>177</v>
      </c>
      <c r="G171" s="246"/>
      <c r="H171" s="249">
        <v>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170</v>
      </c>
      <c r="AU171" s="255" t="s">
        <v>89</v>
      </c>
      <c r="AV171" s="14" t="s">
        <v>165</v>
      </c>
      <c r="AW171" s="14" t="s">
        <v>34</v>
      </c>
      <c r="AX171" s="14" t="s">
        <v>87</v>
      </c>
      <c r="AY171" s="255" t="s">
        <v>159</v>
      </c>
    </row>
    <row r="172" s="2" customFormat="1" ht="24.15" customHeight="1">
      <c r="A172" s="38"/>
      <c r="B172" s="39"/>
      <c r="C172" s="219" t="s">
        <v>235</v>
      </c>
      <c r="D172" s="219" t="s">
        <v>161</v>
      </c>
      <c r="E172" s="220" t="s">
        <v>783</v>
      </c>
      <c r="F172" s="221" t="s">
        <v>784</v>
      </c>
      <c r="G172" s="222" t="s">
        <v>350</v>
      </c>
      <c r="H172" s="223">
        <v>2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44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165</v>
      </c>
      <c r="AT172" s="231" t="s">
        <v>161</v>
      </c>
      <c r="AU172" s="231" t="s">
        <v>89</v>
      </c>
      <c r="AY172" s="17" t="s">
        <v>159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87</v>
      </c>
      <c r="BK172" s="232">
        <f>ROUND(I172*H172,2)</f>
        <v>0</v>
      </c>
      <c r="BL172" s="17" t="s">
        <v>165</v>
      </c>
      <c r="BM172" s="231" t="s">
        <v>284</v>
      </c>
    </row>
    <row r="173" s="2" customFormat="1" ht="24.15" customHeight="1">
      <c r="A173" s="38"/>
      <c r="B173" s="39"/>
      <c r="C173" s="256" t="s">
        <v>8</v>
      </c>
      <c r="D173" s="256" t="s">
        <v>209</v>
      </c>
      <c r="E173" s="257" t="s">
        <v>785</v>
      </c>
      <c r="F173" s="258" t="s">
        <v>786</v>
      </c>
      <c r="G173" s="259" t="s">
        <v>350</v>
      </c>
      <c r="H173" s="260">
        <v>4</v>
      </c>
      <c r="I173" s="261"/>
      <c r="J173" s="262">
        <f>ROUND(I173*H173,2)</f>
        <v>0</v>
      </c>
      <c r="K173" s="263"/>
      <c r="L173" s="264"/>
      <c r="M173" s="265" t="s">
        <v>1</v>
      </c>
      <c r="N173" s="266" t="s">
        <v>44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202</v>
      </c>
      <c r="AT173" s="231" t="s">
        <v>209</v>
      </c>
      <c r="AU173" s="231" t="s">
        <v>89</v>
      </c>
      <c r="AY173" s="17" t="s">
        <v>159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87</v>
      </c>
      <c r="BK173" s="232">
        <f>ROUND(I173*H173,2)</f>
        <v>0</v>
      </c>
      <c r="BL173" s="17" t="s">
        <v>165</v>
      </c>
      <c r="BM173" s="231" t="s">
        <v>238</v>
      </c>
    </row>
    <row r="174" s="13" customFormat="1">
      <c r="A174" s="13"/>
      <c r="B174" s="233"/>
      <c r="C174" s="234"/>
      <c r="D174" s="235" t="s">
        <v>170</v>
      </c>
      <c r="E174" s="236" t="s">
        <v>1</v>
      </c>
      <c r="F174" s="237" t="s">
        <v>787</v>
      </c>
      <c r="G174" s="234"/>
      <c r="H174" s="238">
        <v>4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170</v>
      </c>
      <c r="AU174" s="244" t="s">
        <v>89</v>
      </c>
      <c r="AV174" s="13" t="s">
        <v>89</v>
      </c>
      <c r="AW174" s="13" t="s">
        <v>34</v>
      </c>
      <c r="AX174" s="13" t="s">
        <v>79</v>
      </c>
      <c r="AY174" s="244" t="s">
        <v>159</v>
      </c>
    </row>
    <row r="175" s="14" customFormat="1">
      <c r="A175" s="14"/>
      <c r="B175" s="245"/>
      <c r="C175" s="246"/>
      <c r="D175" s="235" t="s">
        <v>170</v>
      </c>
      <c r="E175" s="247" t="s">
        <v>1</v>
      </c>
      <c r="F175" s="248" t="s">
        <v>177</v>
      </c>
      <c r="G175" s="246"/>
      <c r="H175" s="249">
        <v>4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170</v>
      </c>
      <c r="AU175" s="255" t="s">
        <v>89</v>
      </c>
      <c r="AV175" s="14" t="s">
        <v>165</v>
      </c>
      <c r="AW175" s="14" t="s">
        <v>34</v>
      </c>
      <c r="AX175" s="14" t="s">
        <v>87</v>
      </c>
      <c r="AY175" s="255" t="s">
        <v>159</v>
      </c>
    </row>
    <row r="176" s="2" customFormat="1" ht="24.15" customHeight="1">
      <c r="A176" s="38"/>
      <c r="B176" s="39"/>
      <c r="C176" s="256" t="s">
        <v>243</v>
      </c>
      <c r="D176" s="256" t="s">
        <v>209</v>
      </c>
      <c r="E176" s="257" t="s">
        <v>788</v>
      </c>
      <c r="F176" s="258" t="s">
        <v>789</v>
      </c>
      <c r="G176" s="259" t="s">
        <v>350</v>
      </c>
      <c r="H176" s="260">
        <v>4</v>
      </c>
      <c r="I176" s="261"/>
      <c r="J176" s="262">
        <f>ROUND(I176*H176,2)</f>
        <v>0</v>
      </c>
      <c r="K176" s="263"/>
      <c r="L176" s="264"/>
      <c r="M176" s="265" t="s">
        <v>1</v>
      </c>
      <c r="N176" s="266" t="s">
        <v>44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202</v>
      </c>
      <c r="AT176" s="231" t="s">
        <v>209</v>
      </c>
      <c r="AU176" s="231" t="s">
        <v>89</v>
      </c>
      <c r="AY176" s="17" t="s">
        <v>159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87</v>
      </c>
      <c r="BK176" s="232">
        <f>ROUND(I176*H176,2)</f>
        <v>0</v>
      </c>
      <c r="BL176" s="17" t="s">
        <v>165</v>
      </c>
      <c r="BM176" s="231" t="s">
        <v>242</v>
      </c>
    </row>
    <row r="177" s="13" customFormat="1">
      <c r="A177" s="13"/>
      <c r="B177" s="233"/>
      <c r="C177" s="234"/>
      <c r="D177" s="235" t="s">
        <v>170</v>
      </c>
      <c r="E177" s="236" t="s">
        <v>1</v>
      </c>
      <c r="F177" s="237" t="s">
        <v>787</v>
      </c>
      <c r="G177" s="234"/>
      <c r="H177" s="238">
        <v>4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170</v>
      </c>
      <c r="AU177" s="244" t="s">
        <v>89</v>
      </c>
      <c r="AV177" s="13" t="s">
        <v>89</v>
      </c>
      <c r="AW177" s="13" t="s">
        <v>34</v>
      </c>
      <c r="AX177" s="13" t="s">
        <v>79</v>
      </c>
      <c r="AY177" s="244" t="s">
        <v>159</v>
      </c>
    </row>
    <row r="178" s="14" customFormat="1">
      <c r="A178" s="14"/>
      <c r="B178" s="245"/>
      <c r="C178" s="246"/>
      <c r="D178" s="235" t="s">
        <v>170</v>
      </c>
      <c r="E178" s="247" t="s">
        <v>1</v>
      </c>
      <c r="F178" s="248" t="s">
        <v>177</v>
      </c>
      <c r="G178" s="246"/>
      <c r="H178" s="249">
        <v>4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170</v>
      </c>
      <c r="AU178" s="255" t="s">
        <v>89</v>
      </c>
      <c r="AV178" s="14" t="s">
        <v>165</v>
      </c>
      <c r="AW178" s="14" t="s">
        <v>34</v>
      </c>
      <c r="AX178" s="14" t="s">
        <v>87</v>
      </c>
      <c r="AY178" s="255" t="s">
        <v>159</v>
      </c>
    </row>
    <row r="179" s="2" customFormat="1" ht="24.15" customHeight="1">
      <c r="A179" s="38"/>
      <c r="B179" s="39"/>
      <c r="C179" s="256" t="s">
        <v>248</v>
      </c>
      <c r="D179" s="256" t="s">
        <v>209</v>
      </c>
      <c r="E179" s="257" t="s">
        <v>790</v>
      </c>
      <c r="F179" s="258" t="s">
        <v>791</v>
      </c>
      <c r="G179" s="259" t="s">
        <v>350</v>
      </c>
      <c r="H179" s="260">
        <v>4</v>
      </c>
      <c r="I179" s="261"/>
      <c r="J179" s="262">
        <f>ROUND(I179*H179,2)</f>
        <v>0</v>
      </c>
      <c r="K179" s="263"/>
      <c r="L179" s="264"/>
      <c r="M179" s="265" t="s">
        <v>1</v>
      </c>
      <c r="N179" s="266" t="s">
        <v>44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202</v>
      </c>
      <c r="AT179" s="231" t="s">
        <v>209</v>
      </c>
      <c r="AU179" s="231" t="s">
        <v>89</v>
      </c>
      <c r="AY179" s="17" t="s">
        <v>159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87</v>
      </c>
      <c r="BK179" s="232">
        <f>ROUND(I179*H179,2)</f>
        <v>0</v>
      </c>
      <c r="BL179" s="17" t="s">
        <v>165</v>
      </c>
      <c r="BM179" s="231" t="s">
        <v>246</v>
      </c>
    </row>
    <row r="180" s="13" customFormat="1">
      <c r="A180" s="13"/>
      <c r="B180" s="233"/>
      <c r="C180" s="234"/>
      <c r="D180" s="235" t="s">
        <v>170</v>
      </c>
      <c r="E180" s="236" t="s">
        <v>1</v>
      </c>
      <c r="F180" s="237" t="s">
        <v>787</v>
      </c>
      <c r="G180" s="234"/>
      <c r="H180" s="238">
        <v>4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170</v>
      </c>
      <c r="AU180" s="244" t="s">
        <v>89</v>
      </c>
      <c r="AV180" s="13" t="s">
        <v>89</v>
      </c>
      <c r="AW180" s="13" t="s">
        <v>34</v>
      </c>
      <c r="AX180" s="13" t="s">
        <v>79</v>
      </c>
      <c r="AY180" s="244" t="s">
        <v>159</v>
      </c>
    </row>
    <row r="181" s="14" customFormat="1">
      <c r="A181" s="14"/>
      <c r="B181" s="245"/>
      <c r="C181" s="246"/>
      <c r="D181" s="235" t="s">
        <v>170</v>
      </c>
      <c r="E181" s="247" t="s">
        <v>1</v>
      </c>
      <c r="F181" s="248" t="s">
        <v>177</v>
      </c>
      <c r="G181" s="246"/>
      <c r="H181" s="249">
        <v>4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170</v>
      </c>
      <c r="AU181" s="255" t="s">
        <v>89</v>
      </c>
      <c r="AV181" s="14" t="s">
        <v>165</v>
      </c>
      <c r="AW181" s="14" t="s">
        <v>34</v>
      </c>
      <c r="AX181" s="14" t="s">
        <v>87</v>
      </c>
      <c r="AY181" s="255" t="s">
        <v>159</v>
      </c>
    </row>
    <row r="182" s="2" customFormat="1" ht="24.15" customHeight="1">
      <c r="A182" s="38"/>
      <c r="B182" s="39"/>
      <c r="C182" s="256" t="s">
        <v>213</v>
      </c>
      <c r="D182" s="256" t="s">
        <v>209</v>
      </c>
      <c r="E182" s="257" t="s">
        <v>792</v>
      </c>
      <c r="F182" s="258" t="s">
        <v>793</v>
      </c>
      <c r="G182" s="259" t="s">
        <v>350</v>
      </c>
      <c r="H182" s="260">
        <v>2</v>
      </c>
      <c r="I182" s="261"/>
      <c r="J182" s="262">
        <f>ROUND(I182*H182,2)</f>
        <v>0</v>
      </c>
      <c r="K182" s="263"/>
      <c r="L182" s="264"/>
      <c r="M182" s="265" t="s">
        <v>1</v>
      </c>
      <c r="N182" s="266" t="s">
        <v>44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202</v>
      </c>
      <c r="AT182" s="231" t="s">
        <v>209</v>
      </c>
      <c r="AU182" s="231" t="s">
        <v>89</v>
      </c>
      <c r="AY182" s="17" t="s">
        <v>159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87</v>
      </c>
      <c r="BK182" s="232">
        <f>ROUND(I182*H182,2)</f>
        <v>0</v>
      </c>
      <c r="BL182" s="17" t="s">
        <v>165</v>
      </c>
      <c r="BM182" s="231" t="s">
        <v>252</v>
      </c>
    </row>
    <row r="183" s="13" customFormat="1">
      <c r="A183" s="13"/>
      <c r="B183" s="233"/>
      <c r="C183" s="234"/>
      <c r="D183" s="235" t="s">
        <v>170</v>
      </c>
      <c r="E183" s="236" t="s">
        <v>1</v>
      </c>
      <c r="F183" s="237" t="s">
        <v>794</v>
      </c>
      <c r="G183" s="234"/>
      <c r="H183" s="238">
        <v>2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170</v>
      </c>
      <c r="AU183" s="244" t="s">
        <v>89</v>
      </c>
      <c r="AV183" s="13" t="s">
        <v>89</v>
      </c>
      <c r="AW183" s="13" t="s">
        <v>34</v>
      </c>
      <c r="AX183" s="13" t="s">
        <v>79</v>
      </c>
      <c r="AY183" s="244" t="s">
        <v>159</v>
      </c>
    </row>
    <row r="184" s="14" customFormat="1">
      <c r="A184" s="14"/>
      <c r="B184" s="245"/>
      <c r="C184" s="246"/>
      <c r="D184" s="235" t="s">
        <v>170</v>
      </c>
      <c r="E184" s="247" t="s">
        <v>1</v>
      </c>
      <c r="F184" s="248" t="s">
        <v>177</v>
      </c>
      <c r="G184" s="246"/>
      <c r="H184" s="249">
        <v>2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170</v>
      </c>
      <c r="AU184" s="255" t="s">
        <v>89</v>
      </c>
      <c r="AV184" s="14" t="s">
        <v>165</v>
      </c>
      <c r="AW184" s="14" t="s">
        <v>34</v>
      </c>
      <c r="AX184" s="14" t="s">
        <v>87</v>
      </c>
      <c r="AY184" s="255" t="s">
        <v>159</v>
      </c>
    </row>
    <row r="185" s="12" customFormat="1" ht="22.8" customHeight="1">
      <c r="A185" s="12"/>
      <c r="B185" s="203"/>
      <c r="C185" s="204"/>
      <c r="D185" s="205" t="s">
        <v>78</v>
      </c>
      <c r="E185" s="217" t="s">
        <v>202</v>
      </c>
      <c r="F185" s="217" t="s">
        <v>346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SUM(P186:P313)</f>
        <v>0</v>
      </c>
      <c r="Q185" s="211"/>
      <c r="R185" s="212">
        <f>SUM(R186:R313)</f>
        <v>37.966507730000011</v>
      </c>
      <c r="S185" s="211"/>
      <c r="T185" s="213">
        <f>SUM(T186:T313)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87</v>
      </c>
      <c r="AT185" s="215" t="s">
        <v>78</v>
      </c>
      <c r="AU185" s="215" t="s">
        <v>87</v>
      </c>
      <c r="AY185" s="214" t="s">
        <v>159</v>
      </c>
      <c r="BK185" s="216">
        <f>SUM(BK186:BK313)</f>
        <v>0</v>
      </c>
    </row>
    <row r="186" s="2" customFormat="1" ht="33" customHeight="1">
      <c r="A186" s="38"/>
      <c r="B186" s="39"/>
      <c r="C186" s="219" t="s">
        <v>258</v>
      </c>
      <c r="D186" s="219" t="s">
        <v>161</v>
      </c>
      <c r="E186" s="220" t="s">
        <v>795</v>
      </c>
      <c r="F186" s="221" t="s">
        <v>796</v>
      </c>
      <c r="G186" s="222" t="s">
        <v>251</v>
      </c>
      <c r="H186" s="223">
        <v>2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44</v>
      </c>
      <c r="O186" s="91"/>
      <c r="P186" s="229">
        <f>O186*H186</f>
        <v>0</v>
      </c>
      <c r="Q186" s="229">
        <v>1.0000000000000001E-05</v>
      </c>
      <c r="R186" s="229">
        <f>Q186*H186</f>
        <v>2.0000000000000002E-05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165</v>
      </c>
      <c r="AT186" s="231" t="s">
        <v>161</v>
      </c>
      <c r="AU186" s="231" t="s">
        <v>89</v>
      </c>
      <c r="AY186" s="17" t="s">
        <v>159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87</v>
      </c>
      <c r="BK186" s="232">
        <f>ROUND(I186*H186,2)</f>
        <v>0</v>
      </c>
      <c r="BL186" s="17" t="s">
        <v>165</v>
      </c>
      <c r="BM186" s="231" t="s">
        <v>255</v>
      </c>
    </row>
    <row r="187" s="13" customFormat="1">
      <c r="A187" s="13"/>
      <c r="B187" s="233"/>
      <c r="C187" s="234"/>
      <c r="D187" s="235" t="s">
        <v>170</v>
      </c>
      <c r="E187" s="236" t="s">
        <v>1</v>
      </c>
      <c r="F187" s="237" t="s">
        <v>89</v>
      </c>
      <c r="G187" s="234"/>
      <c r="H187" s="238">
        <v>2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170</v>
      </c>
      <c r="AU187" s="244" t="s">
        <v>89</v>
      </c>
      <c r="AV187" s="13" t="s">
        <v>89</v>
      </c>
      <c r="AW187" s="13" t="s">
        <v>34</v>
      </c>
      <c r="AX187" s="13" t="s">
        <v>79</v>
      </c>
      <c r="AY187" s="244" t="s">
        <v>159</v>
      </c>
    </row>
    <row r="188" s="14" customFormat="1">
      <c r="A188" s="14"/>
      <c r="B188" s="245"/>
      <c r="C188" s="246"/>
      <c r="D188" s="235" t="s">
        <v>170</v>
      </c>
      <c r="E188" s="247" t="s">
        <v>1</v>
      </c>
      <c r="F188" s="248" t="s">
        <v>177</v>
      </c>
      <c r="G188" s="246"/>
      <c r="H188" s="249">
        <v>2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170</v>
      </c>
      <c r="AU188" s="255" t="s">
        <v>89</v>
      </c>
      <c r="AV188" s="14" t="s">
        <v>165</v>
      </c>
      <c r="AW188" s="14" t="s">
        <v>34</v>
      </c>
      <c r="AX188" s="14" t="s">
        <v>87</v>
      </c>
      <c r="AY188" s="255" t="s">
        <v>159</v>
      </c>
    </row>
    <row r="189" s="2" customFormat="1" ht="16.5" customHeight="1">
      <c r="A189" s="38"/>
      <c r="B189" s="39"/>
      <c r="C189" s="256" t="s">
        <v>263</v>
      </c>
      <c r="D189" s="256" t="s">
        <v>209</v>
      </c>
      <c r="E189" s="257" t="s">
        <v>797</v>
      </c>
      <c r="F189" s="258" t="s">
        <v>798</v>
      </c>
      <c r="G189" s="259" t="s">
        <v>251</v>
      </c>
      <c r="H189" s="260">
        <v>2</v>
      </c>
      <c r="I189" s="261"/>
      <c r="J189" s="262">
        <f>ROUND(I189*H189,2)</f>
        <v>0</v>
      </c>
      <c r="K189" s="263"/>
      <c r="L189" s="264"/>
      <c r="M189" s="265" t="s">
        <v>1</v>
      </c>
      <c r="N189" s="266" t="s">
        <v>44</v>
      </c>
      <c r="O189" s="91"/>
      <c r="P189" s="229">
        <f>O189*H189</f>
        <v>0</v>
      </c>
      <c r="Q189" s="229">
        <v>0.0012700000000000001</v>
      </c>
      <c r="R189" s="229">
        <f>Q189*H189</f>
        <v>0.0025400000000000002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202</v>
      </c>
      <c r="AT189" s="231" t="s">
        <v>209</v>
      </c>
      <c r="AU189" s="231" t="s">
        <v>89</v>
      </c>
      <c r="AY189" s="17" t="s">
        <v>159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87</v>
      </c>
      <c r="BK189" s="232">
        <f>ROUND(I189*H189,2)</f>
        <v>0</v>
      </c>
      <c r="BL189" s="17" t="s">
        <v>165</v>
      </c>
      <c r="BM189" s="231" t="s">
        <v>347</v>
      </c>
    </row>
    <row r="190" s="13" customFormat="1">
      <c r="A190" s="13"/>
      <c r="B190" s="233"/>
      <c r="C190" s="234"/>
      <c r="D190" s="235" t="s">
        <v>170</v>
      </c>
      <c r="E190" s="236" t="s">
        <v>1</v>
      </c>
      <c r="F190" s="237" t="s">
        <v>89</v>
      </c>
      <c r="G190" s="234"/>
      <c r="H190" s="238">
        <v>2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170</v>
      </c>
      <c r="AU190" s="244" t="s">
        <v>89</v>
      </c>
      <c r="AV190" s="13" t="s">
        <v>89</v>
      </c>
      <c r="AW190" s="13" t="s">
        <v>34</v>
      </c>
      <c r="AX190" s="13" t="s">
        <v>79</v>
      </c>
      <c r="AY190" s="244" t="s">
        <v>159</v>
      </c>
    </row>
    <row r="191" s="14" customFormat="1">
      <c r="A191" s="14"/>
      <c r="B191" s="245"/>
      <c r="C191" s="246"/>
      <c r="D191" s="235" t="s">
        <v>170</v>
      </c>
      <c r="E191" s="247" t="s">
        <v>1</v>
      </c>
      <c r="F191" s="248" t="s">
        <v>177</v>
      </c>
      <c r="G191" s="246"/>
      <c r="H191" s="249">
        <v>2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170</v>
      </c>
      <c r="AU191" s="255" t="s">
        <v>89</v>
      </c>
      <c r="AV191" s="14" t="s">
        <v>165</v>
      </c>
      <c r="AW191" s="14" t="s">
        <v>34</v>
      </c>
      <c r="AX191" s="14" t="s">
        <v>87</v>
      </c>
      <c r="AY191" s="255" t="s">
        <v>159</v>
      </c>
    </row>
    <row r="192" s="2" customFormat="1" ht="33" customHeight="1">
      <c r="A192" s="38"/>
      <c r="B192" s="39"/>
      <c r="C192" s="219" t="s">
        <v>7</v>
      </c>
      <c r="D192" s="219" t="s">
        <v>161</v>
      </c>
      <c r="E192" s="220" t="s">
        <v>799</v>
      </c>
      <c r="F192" s="221" t="s">
        <v>800</v>
      </c>
      <c r="G192" s="222" t="s">
        <v>251</v>
      </c>
      <c r="H192" s="223">
        <v>110.5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44</v>
      </c>
      <c r="O192" s="91"/>
      <c r="P192" s="229">
        <f>O192*H192</f>
        <v>0</v>
      </c>
      <c r="Q192" s="229">
        <v>1.0000000000000001E-05</v>
      </c>
      <c r="R192" s="229">
        <f>Q192*H192</f>
        <v>0.0011050000000000001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165</v>
      </c>
      <c r="AT192" s="231" t="s">
        <v>161</v>
      </c>
      <c r="AU192" s="231" t="s">
        <v>89</v>
      </c>
      <c r="AY192" s="17" t="s">
        <v>159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87</v>
      </c>
      <c r="BK192" s="232">
        <f>ROUND(I192*H192,2)</f>
        <v>0</v>
      </c>
      <c r="BL192" s="17" t="s">
        <v>165</v>
      </c>
      <c r="BM192" s="231" t="s">
        <v>356</v>
      </c>
    </row>
    <row r="193" s="13" customFormat="1">
      <c r="A193" s="13"/>
      <c r="B193" s="233"/>
      <c r="C193" s="234"/>
      <c r="D193" s="235" t="s">
        <v>170</v>
      </c>
      <c r="E193" s="236" t="s">
        <v>1</v>
      </c>
      <c r="F193" s="237" t="s">
        <v>801</v>
      </c>
      <c r="G193" s="234"/>
      <c r="H193" s="238">
        <v>110.5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170</v>
      </c>
      <c r="AU193" s="244" t="s">
        <v>89</v>
      </c>
      <c r="AV193" s="13" t="s">
        <v>89</v>
      </c>
      <c r="AW193" s="13" t="s">
        <v>34</v>
      </c>
      <c r="AX193" s="13" t="s">
        <v>79</v>
      </c>
      <c r="AY193" s="244" t="s">
        <v>159</v>
      </c>
    </row>
    <row r="194" s="14" customFormat="1">
      <c r="A194" s="14"/>
      <c r="B194" s="245"/>
      <c r="C194" s="246"/>
      <c r="D194" s="235" t="s">
        <v>170</v>
      </c>
      <c r="E194" s="247" t="s">
        <v>1</v>
      </c>
      <c r="F194" s="248" t="s">
        <v>177</v>
      </c>
      <c r="G194" s="246"/>
      <c r="H194" s="249">
        <v>110.5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170</v>
      </c>
      <c r="AU194" s="255" t="s">
        <v>89</v>
      </c>
      <c r="AV194" s="14" t="s">
        <v>165</v>
      </c>
      <c r="AW194" s="14" t="s">
        <v>34</v>
      </c>
      <c r="AX194" s="14" t="s">
        <v>87</v>
      </c>
      <c r="AY194" s="255" t="s">
        <v>159</v>
      </c>
    </row>
    <row r="195" s="2" customFormat="1" ht="21.75" customHeight="1">
      <c r="A195" s="38"/>
      <c r="B195" s="39"/>
      <c r="C195" s="256" t="s">
        <v>276</v>
      </c>
      <c r="D195" s="256" t="s">
        <v>209</v>
      </c>
      <c r="E195" s="257" t="s">
        <v>802</v>
      </c>
      <c r="F195" s="258" t="s">
        <v>803</v>
      </c>
      <c r="G195" s="259" t="s">
        <v>251</v>
      </c>
      <c r="H195" s="260">
        <v>116.02500000000001</v>
      </c>
      <c r="I195" s="261"/>
      <c r="J195" s="262">
        <f>ROUND(I195*H195,2)</f>
        <v>0</v>
      </c>
      <c r="K195" s="263"/>
      <c r="L195" s="264"/>
      <c r="M195" s="265" t="s">
        <v>1</v>
      </c>
      <c r="N195" s="266" t="s">
        <v>44</v>
      </c>
      <c r="O195" s="91"/>
      <c r="P195" s="229">
        <f>O195*H195</f>
        <v>0</v>
      </c>
      <c r="Q195" s="229">
        <v>0.0026700000000000001</v>
      </c>
      <c r="R195" s="229">
        <f>Q195*H195</f>
        <v>0.30978675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202</v>
      </c>
      <c r="AT195" s="231" t="s">
        <v>209</v>
      </c>
      <c r="AU195" s="231" t="s">
        <v>89</v>
      </c>
      <c r="AY195" s="17" t="s">
        <v>159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87</v>
      </c>
      <c r="BK195" s="232">
        <f>ROUND(I195*H195,2)</f>
        <v>0</v>
      </c>
      <c r="BL195" s="17" t="s">
        <v>165</v>
      </c>
      <c r="BM195" s="231" t="s">
        <v>261</v>
      </c>
    </row>
    <row r="196" s="13" customFormat="1">
      <c r="A196" s="13"/>
      <c r="B196" s="233"/>
      <c r="C196" s="234"/>
      <c r="D196" s="235" t="s">
        <v>170</v>
      </c>
      <c r="E196" s="236" t="s">
        <v>1</v>
      </c>
      <c r="F196" s="237" t="s">
        <v>804</v>
      </c>
      <c r="G196" s="234"/>
      <c r="H196" s="238">
        <v>116.02500000000001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170</v>
      </c>
      <c r="AU196" s="244" t="s">
        <v>89</v>
      </c>
      <c r="AV196" s="13" t="s">
        <v>89</v>
      </c>
      <c r="AW196" s="13" t="s">
        <v>34</v>
      </c>
      <c r="AX196" s="13" t="s">
        <v>79</v>
      </c>
      <c r="AY196" s="244" t="s">
        <v>159</v>
      </c>
    </row>
    <row r="197" s="14" customFormat="1">
      <c r="A197" s="14"/>
      <c r="B197" s="245"/>
      <c r="C197" s="246"/>
      <c r="D197" s="235" t="s">
        <v>170</v>
      </c>
      <c r="E197" s="247" t="s">
        <v>1</v>
      </c>
      <c r="F197" s="248" t="s">
        <v>177</v>
      </c>
      <c r="G197" s="246"/>
      <c r="H197" s="249">
        <v>116.02500000000001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170</v>
      </c>
      <c r="AU197" s="255" t="s">
        <v>89</v>
      </c>
      <c r="AV197" s="14" t="s">
        <v>165</v>
      </c>
      <c r="AW197" s="14" t="s">
        <v>34</v>
      </c>
      <c r="AX197" s="14" t="s">
        <v>87</v>
      </c>
      <c r="AY197" s="255" t="s">
        <v>159</v>
      </c>
    </row>
    <row r="198" s="2" customFormat="1" ht="33" customHeight="1">
      <c r="A198" s="38"/>
      <c r="B198" s="39"/>
      <c r="C198" s="219" t="s">
        <v>280</v>
      </c>
      <c r="D198" s="219" t="s">
        <v>161</v>
      </c>
      <c r="E198" s="220" t="s">
        <v>805</v>
      </c>
      <c r="F198" s="221" t="s">
        <v>806</v>
      </c>
      <c r="G198" s="222" t="s">
        <v>251</v>
      </c>
      <c r="H198" s="223">
        <v>175.77000000000001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44</v>
      </c>
      <c r="O198" s="91"/>
      <c r="P198" s="229">
        <f>O198*H198</f>
        <v>0</v>
      </c>
      <c r="Q198" s="229">
        <v>1.0000000000000001E-05</v>
      </c>
      <c r="R198" s="229">
        <f>Q198*H198</f>
        <v>0.0017577000000000003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165</v>
      </c>
      <c r="AT198" s="231" t="s">
        <v>161</v>
      </c>
      <c r="AU198" s="231" t="s">
        <v>89</v>
      </c>
      <c r="AY198" s="17" t="s">
        <v>159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87</v>
      </c>
      <c r="BK198" s="232">
        <f>ROUND(I198*H198,2)</f>
        <v>0</v>
      </c>
      <c r="BL198" s="17" t="s">
        <v>165</v>
      </c>
      <c r="BM198" s="231" t="s">
        <v>371</v>
      </c>
    </row>
    <row r="199" s="13" customFormat="1">
      <c r="A199" s="13"/>
      <c r="B199" s="233"/>
      <c r="C199" s="234"/>
      <c r="D199" s="235" t="s">
        <v>170</v>
      </c>
      <c r="E199" s="236" t="s">
        <v>1</v>
      </c>
      <c r="F199" s="237" t="s">
        <v>807</v>
      </c>
      <c r="G199" s="234"/>
      <c r="H199" s="238">
        <v>175.77000000000001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170</v>
      </c>
      <c r="AU199" s="244" t="s">
        <v>89</v>
      </c>
      <c r="AV199" s="13" t="s">
        <v>89</v>
      </c>
      <c r="AW199" s="13" t="s">
        <v>34</v>
      </c>
      <c r="AX199" s="13" t="s">
        <v>79</v>
      </c>
      <c r="AY199" s="244" t="s">
        <v>159</v>
      </c>
    </row>
    <row r="200" s="14" customFormat="1">
      <c r="A200" s="14"/>
      <c r="B200" s="245"/>
      <c r="C200" s="246"/>
      <c r="D200" s="235" t="s">
        <v>170</v>
      </c>
      <c r="E200" s="247" t="s">
        <v>1</v>
      </c>
      <c r="F200" s="248" t="s">
        <v>177</v>
      </c>
      <c r="G200" s="246"/>
      <c r="H200" s="249">
        <v>175.77000000000001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170</v>
      </c>
      <c r="AU200" s="255" t="s">
        <v>89</v>
      </c>
      <c r="AV200" s="14" t="s">
        <v>165</v>
      </c>
      <c r="AW200" s="14" t="s">
        <v>34</v>
      </c>
      <c r="AX200" s="14" t="s">
        <v>87</v>
      </c>
      <c r="AY200" s="255" t="s">
        <v>159</v>
      </c>
    </row>
    <row r="201" s="2" customFormat="1" ht="21.75" customHeight="1">
      <c r="A201" s="38"/>
      <c r="B201" s="39"/>
      <c r="C201" s="256" t="s">
        <v>284</v>
      </c>
      <c r="D201" s="256" t="s">
        <v>209</v>
      </c>
      <c r="E201" s="257" t="s">
        <v>808</v>
      </c>
      <c r="F201" s="258" t="s">
        <v>809</v>
      </c>
      <c r="G201" s="259" t="s">
        <v>251</v>
      </c>
      <c r="H201" s="260">
        <v>184.559</v>
      </c>
      <c r="I201" s="261"/>
      <c r="J201" s="262">
        <f>ROUND(I201*H201,2)</f>
        <v>0</v>
      </c>
      <c r="K201" s="263"/>
      <c r="L201" s="264"/>
      <c r="M201" s="265" t="s">
        <v>1</v>
      </c>
      <c r="N201" s="266" t="s">
        <v>44</v>
      </c>
      <c r="O201" s="91"/>
      <c r="P201" s="229">
        <f>O201*H201</f>
        <v>0</v>
      </c>
      <c r="Q201" s="229">
        <v>0.0042599999999999999</v>
      </c>
      <c r="R201" s="229">
        <f>Q201*H201</f>
        <v>0.78622133999999999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202</v>
      </c>
      <c r="AT201" s="231" t="s">
        <v>209</v>
      </c>
      <c r="AU201" s="231" t="s">
        <v>89</v>
      </c>
      <c r="AY201" s="17" t="s">
        <v>159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87</v>
      </c>
      <c r="BK201" s="232">
        <f>ROUND(I201*H201,2)</f>
        <v>0</v>
      </c>
      <c r="BL201" s="17" t="s">
        <v>165</v>
      </c>
      <c r="BM201" s="231" t="s">
        <v>266</v>
      </c>
    </row>
    <row r="202" s="13" customFormat="1">
      <c r="A202" s="13"/>
      <c r="B202" s="233"/>
      <c r="C202" s="234"/>
      <c r="D202" s="235" t="s">
        <v>170</v>
      </c>
      <c r="E202" s="236" t="s">
        <v>1</v>
      </c>
      <c r="F202" s="237" t="s">
        <v>810</v>
      </c>
      <c r="G202" s="234"/>
      <c r="H202" s="238">
        <v>184.559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170</v>
      </c>
      <c r="AU202" s="244" t="s">
        <v>89</v>
      </c>
      <c r="AV202" s="13" t="s">
        <v>89</v>
      </c>
      <c r="AW202" s="13" t="s">
        <v>34</v>
      </c>
      <c r="AX202" s="13" t="s">
        <v>79</v>
      </c>
      <c r="AY202" s="244" t="s">
        <v>159</v>
      </c>
    </row>
    <row r="203" s="14" customFormat="1">
      <c r="A203" s="14"/>
      <c r="B203" s="245"/>
      <c r="C203" s="246"/>
      <c r="D203" s="235" t="s">
        <v>170</v>
      </c>
      <c r="E203" s="247" t="s">
        <v>1</v>
      </c>
      <c r="F203" s="248" t="s">
        <v>177</v>
      </c>
      <c r="G203" s="246"/>
      <c r="H203" s="249">
        <v>184.559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170</v>
      </c>
      <c r="AU203" s="255" t="s">
        <v>89</v>
      </c>
      <c r="AV203" s="14" t="s">
        <v>165</v>
      </c>
      <c r="AW203" s="14" t="s">
        <v>34</v>
      </c>
      <c r="AX203" s="14" t="s">
        <v>87</v>
      </c>
      <c r="AY203" s="255" t="s">
        <v>159</v>
      </c>
    </row>
    <row r="204" s="2" customFormat="1" ht="33" customHeight="1">
      <c r="A204" s="38"/>
      <c r="B204" s="39"/>
      <c r="C204" s="219" t="s">
        <v>288</v>
      </c>
      <c r="D204" s="219" t="s">
        <v>161</v>
      </c>
      <c r="E204" s="220" t="s">
        <v>811</v>
      </c>
      <c r="F204" s="221" t="s">
        <v>812</v>
      </c>
      <c r="G204" s="222" t="s">
        <v>251</v>
      </c>
      <c r="H204" s="223">
        <v>5.1200000000000001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44</v>
      </c>
      <c r="O204" s="91"/>
      <c r="P204" s="229">
        <f>O204*H204</f>
        <v>0</v>
      </c>
      <c r="Q204" s="229">
        <v>2.0000000000000002E-05</v>
      </c>
      <c r="R204" s="229">
        <f>Q204*H204</f>
        <v>0.00010240000000000001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165</v>
      </c>
      <c r="AT204" s="231" t="s">
        <v>161</v>
      </c>
      <c r="AU204" s="231" t="s">
        <v>89</v>
      </c>
      <c r="AY204" s="17" t="s">
        <v>159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87</v>
      </c>
      <c r="BK204" s="232">
        <f>ROUND(I204*H204,2)</f>
        <v>0</v>
      </c>
      <c r="BL204" s="17" t="s">
        <v>165</v>
      </c>
      <c r="BM204" s="231" t="s">
        <v>275</v>
      </c>
    </row>
    <row r="205" s="2" customFormat="1" ht="16.5" customHeight="1">
      <c r="A205" s="38"/>
      <c r="B205" s="39"/>
      <c r="C205" s="256" t="s">
        <v>238</v>
      </c>
      <c r="D205" s="256" t="s">
        <v>209</v>
      </c>
      <c r="E205" s="257" t="s">
        <v>813</v>
      </c>
      <c r="F205" s="258" t="s">
        <v>814</v>
      </c>
      <c r="G205" s="259" t="s">
        <v>251</v>
      </c>
      <c r="H205" s="260">
        <v>5.2709999999999999</v>
      </c>
      <c r="I205" s="261"/>
      <c r="J205" s="262">
        <f>ROUND(I205*H205,2)</f>
        <v>0</v>
      </c>
      <c r="K205" s="263"/>
      <c r="L205" s="264"/>
      <c r="M205" s="265" t="s">
        <v>1</v>
      </c>
      <c r="N205" s="266" t="s">
        <v>44</v>
      </c>
      <c r="O205" s="91"/>
      <c r="P205" s="229">
        <f>O205*H205</f>
        <v>0</v>
      </c>
      <c r="Q205" s="229">
        <v>0.0072399999999999999</v>
      </c>
      <c r="R205" s="229">
        <f>Q205*H205</f>
        <v>0.038162040000000001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202</v>
      </c>
      <c r="AT205" s="231" t="s">
        <v>209</v>
      </c>
      <c r="AU205" s="231" t="s">
        <v>89</v>
      </c>
      <c r="AY205" s="17" t="s">
        <v>159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87</v>
      </c>
      <c r="BK205" s="232">
        <f>ROUND(I205*H205,2)</f>
        <v>0</v>
      </c>
      <c r="BL205" s="17" t="s">
        <v>165</v>
      </c>
      <c r="BM205" s="231" t="s">
        <v>279</v>
      </c>
    </row>
    <row r="206" s="13" customFormat="1">
      <c r="A206" s="13"/>
      <c r="B206" s="233"/>
      <c r="C206" s="234"/>
      <c r="D206" s="235" t="s">
        <v>170</v>
      </c>
      <c r="E206" s="236" t="s">
        <v>1</v>
      </c>
      <c r="F206" s="237" t="s">
        <v>815</v>
      </c>
      <c r="G206" s="234"/>
      <c r="H206" s="238">
        <v>5.2709999999999999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170</v>
      </c>
      <c r="AU206" s="244" t="s">
        <v>89</v>
      </c>
      <c r="AV206" s="13" t="s">
        <v>89</v>
      </c>
      <c r="AW206" s="13" t="s">
        <v>34</v>
      </c>
      <c r="AX206" s="13" t="s">
        <v>79</v>
      </c>
      <c r="AY206" s="244" t="s">
        <v>159</v>
      </c>
    </row>
    <row r="207" s="14" customFormat="1">
      <c r="A207" s="14"/>
      <c r="B207" s="245"/>
      <c r="C207" s="246"/>
      <c r="D207" s="235" t="s">
        <v>170</v>
      </c>
      <c r="E207" s="247" t="s">
        <v>1</v>
      </c>
      <c r="F207" s="248" t="s">
        <v>177</v>
      </c>
      <c r="G207" s="246"/>
      <c r="H207" s="249">
        <v>5.2709999999999999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170</v>
      </c>
      <c r="AU207" s="255" t="s">
        <v>89</v>
      </c>
      <c r="AV207" s="14" t="s">
        <v>165</v>
      </c>
      <c r="AW207" s="14" t="s">
        <v>34</v>
      </c>
      <c r="AX207" s="14" t="s">
        <v>87</v>
      </c>
      <c r="AY207" s="255" t="s">
        <v>159</v>
      </c>
    </row>
    <row r="208" s="2" customFormat="1" ht="24.15" customHeight="1">
      <c r="A208" s="38"/>
      <c r="B208" s="39"/>
      <c r="C208" s="219" t="s">
        <v>305</v>
      </c>
      <c r="D208" s="219" t="s">
        <v>161</v>
      </c>
      <c r="E208" s="220" t="s">
        <v>816</v>
      </c>
      <c r="F208" s="221" t="s">
        <v>817</v>
      </c>
      <c r="G208" s="222" t="s">
        <v>350</v>
      </c>
      <c r="H208" s="223">
        <v>2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44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165</v>
      </c>
      <c r="AT208" s="231" t="s">
        <v>161</v>
      </c>
      <c r="AU208" s="231" t="s">
        <v>89</v>
      </c>
      <c r="AY208" s="17" t="s">
        <v>159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87</v>
      </c>
      <c r="BK208" s="232">
        <f>ROUND(I208*H208,2)</f>
        <v>0</v>
      </c>
      <c r="BL208" s="17" t="s">
        <v>165</v>
      </c>
      <c r="BM208" s="231" t="s">
        <v>818</v>
      </c>
    </row>
    <row r="209" s="2" customFormat="1" ht="24.15" customHeight="1">
      <c r="A209" s="38"/>
      <c r="B209" s="39"/>
      <c r="C209" s="219" t="s">
        <v>242</v>
      </c>
      <c r="D209" s="219" t="s">
        <v>161</v>
      </c>
      <c r="E209" s="220" t="s">
        <v>816</v>
      </c>
      <c r="F209" s="221" t="s">
        <v>817</v>
      </c>
      <c r="G209" s="222" t="s">
        <v>350</v>
      </c>
      <c r="H209" s="223">
        <v>2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44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165</v>
      </c>
      <c r="AT209" s="231" t="s">
        <v>161</v>
      </c>
      <c r="AU209" s="231" t="s">
        <v>89</v>
      </c>
      <c r="AY209" s="17" t="s">
        <v>159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87</v>
      </c>
      <c r="BK209" s="232">
        <f>ROUND(I209*H209,2)</f>
        <v>0</v>
      </c>
      <c r="BL209" s="17" t="s">
        <v>165</v>
      </c>
      <c r="BM209" s="231" t="s">
        <v>819</v>
      </c>
    </row>
    <row r="210" s="2" customFormat="1" ht="24.15" customHeight="1">
      <c r="A210" s="38"/>
      <c r="B210" s="39"/>
      <c r="C210" s="256" t="s">
        <v>315</v>
      </c>
      <c r="D210" s="256" t="s">
        <v>209</v>
      </c>
      <c r="E210" s="257" t="s">
        <v>820</v>
      </c>
      <c r="F210" s="258" t="s">
        <v>821</v>
      </c>
      <c r="G210" s="259" t="s">
        <v>350</v>
      </c>
      <c r="H210" s="260">
        <v>2</v>
      </c>
      <c r="I210" s="261"/>
      <c r="J210" s="262">
        <f>ROUND(I210*H210,2)</f>
        <v>0</v>
      </c>
      <c r="K210" s="263"/>
      <c r="L210" s="264"/>
      <c r="M210" s="265" t="s">
        <v>1</v>
      </c>
      <c r="N210" s="266" t="s">
        <v>44</v>
      </c>
      <c r="O210" s="91"/>
      <c r="P210" s="229">
        <f>O210*H210</f>
        <v>0</v>
      </c>
      <c r="Q210" s="229">
        <v>0.0015</v>
      </c>
      <c r="R210" s="229">
        <f>Q210*H210</f>
        <v>0.0030000000000000001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202</v>
      </c>
      <c r="AT210" s="231" t="s">
        <v>209</v>
      </c>
      <c r="AU210" s="231" t="s">
        <v>89</v>
      </c>
      <c r="AY210" s="17" t="s">
        <v>159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87</v>
      </c>
      <c r="BK210" s="232">
        <f>ROUND(I210*H210,2)</f>
        <v>0</v>
      </c>
      <c r="BL210" s="17" t="s">
        <v>165</v>
      </c>
      <c r="BM210" s="231" t="s">
        <v>822</v>
      </c>
    </row>
    <row r="211" s="2" customFormat="1" ht="33" customHeight="1">
      <c r="A211" s="38"/>
      <c r="B211" s="39"/>
      <c r="C211" s="219" t="s">
        <v>246</v>
      </c>
      <c r="D211" s="219" t="s">
        <v>161</v>
      </c>
      <c r="E211" s="220" t="s">
        <v>823</v>
      </c>
      <c r="F211" s="221" t="s">
        <v>824</v>
      </c>
      <c r="G211" s="222" t="s">
        <v>350</v>
      </c>
      <c r="H211" s="223">
        <v>1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44</v>
      </c>
      <c r="O211" s="91"/>
      <c r="P211" s="229">
        <f>O211*H211</f>
        <v>0</v>
      </c>
      <c r="Q211" s="229">
        <v>1.0000000000000001E-05</v>
      </c>
      <c r="R211" s="229">
        <f>Q211*H211</f>
        <v>1.0000000000000001E-05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165</v>
      </c>
      <c r="AT211" s="231" t="s">
        <v>161</v>
      </c>
      <c r="AU211" s="231" t="s">
        <v>89</v>
      </c>
      <c r="AY211" s="17" t="s">
        <v>159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87</v>
      </c>
      <c r="BK211" s="232">
        <f>ROUND(I211*H211,2)</f>
        <v>0</v>
      </c>
      <c r="BL211" s="17" t="s">
        <v>165</v>
      </c>
      <c r="BM211" s="231" t="s">
        <v>825</v>
      </c>
    </row>
    <row r="212" s="13" customFormat="1">
      <c r="A212" s="13"/>
      <c r="B212" s="233"/>
      <c r="C212" s="234"/>
      <c r="D212" s="235" t="s">
        <v>170</v>
      </c>
      <c r="E212" s="236" t="s">
        <v>1</v>
      </c>
      <c r="F212" s="237" t="s">
        <v>87</v>
      </c>
      <c r="G212" s="234"/>
      <c r="H212" s="238">
        <v>1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170</v>
      </c>
      <c r="AU212" s="244" t="s">
        <v>89</v>
      </c>
      <c r="AV212" s="13" t="s">
        <v>89</v>
      </c>
      <c r="AW212" s="13" t="s">
        <v>34</v>
      </c>
      <c r="AX212" s="13" t="s">
        <v>79</v>
      </c>
      <c r="AY212" s="244" t="s">
        <v>159</v>
      </c>
    </row>
    <row r="213" s="14" customFormat="1">
      <c r="A213" s="14"/>
      <c r="B213" s="245"/>
      <c r="C213" s="246"/>
      <c r="D213" s="235" t="s">
        <v>170</v>
      </c>
      <c r="E213" s="247" t="s">
        <v>1</v>
      </c>
      <c r="F213" s="248" t="s">
        <v>177</v>
      </c>
      <c r="G213" s="246"/>
      <c r="H213" s="249">
        <v>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170</v>
      </c>
      <c r="AU213" s="255" t="s">
        <v>89</v>
      </c>
      <c r="AV213" s="14" t="s">
        <v>165</v>
      </c>
      <c r="AW213" s="14" t="s">
        <v>34</v>
      </c>
      <c r="AX213" s="14" t="s">
        <v>87</v>
      </c>
      <c r="AY213" s="255" t="s">
        <v>159</v>
      </c>
    </row>
    <row r="214" s="2" customFormat="1" ht="24.15" customHeight="1">
      <c r="A214" s="38"/>
      <c r="B214" s="39"/>
      <c r="C214" s="256" t="s">
        <v>326</v>
      </c>
      <c r="D214" s="256" t="s">
        <v>209</v>
      </c>
      <c r="E214" s="257" t="s">
        <v>826</v>
      </c>
      <c r="F214" s="258" t="s">
        <v>827</v>
      </c>
      <c r="G214" s="259" t="s">
        <v>350</v>
      </c>
      <c r="H214" s="260">
        <v>1</v>
      </c>
      <c r="I214" s="261"/>
      <c r="J214" s="262">
        <f>ROUND(I214*H214,2)</f>
        <v>0</v>
      </c>
      <c r="K214" s="263"/>
      <c r="L214" s="264"/>
      <c r="M214" s="265" t="s">
        <v>1</v>
      </c>
      <c r="N214" s="266" t="s">
        <v>44</v>
      </c>
      <c r="O214" s="91"/>
      <c r="P214" s="229">
        <f>O214*H214</f>
        <v>0</v>
      </c>
      <c r="Q214" s="229">
        <v>0.0019400000000000001</v>
      </c>
      <c r="R214" s="229">
        <f>Q214*H214</f>
        <v>0.0019400000000000001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202</v>
      </c>
      <c r="AT214" s="231" t="s">
        <v>209</v>
      </c>
      <c r="AU214" s="231" t="s">
        <v>89</v>
      </c>
      <c r="AY214" s="17" t="s">
        <v>159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87</v>
      </c>
      <c r="BK214" s="232">
        <f>ROUND(I214*H214,2)</f>
        <v>0</v>
      </c>
      <c r="BL214" s="17" t="s">
        <v>165</v>
      </c>
      <c r="BM214" s="231" t="s">
        <v>828</v>
      </c>
    </row>
    <row r="215" s="2" customFormat="1" ht="24.15" customHeight="1">
      <c r="A215" s="38"/>
      <c r="B215" s="39"/>
      <c r="C215" s="219" t="s">
        <v>252</v>
      </c>
      <c r="D215" s="219" t="s">
        <v>161</v>
      </c>
      <c r="E215" s="220" t="s">
        <v>829</v>
      </c>
      <c r="F215" s="221" t="s">
        <v>830</v>
      </c>
      <c r="G215" s="222" t="s">
        <v>350</v>
      </c>
      <c r="H215" s="223">
        <v>3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44</v>
      </c>
      <c r="O215" s="91"/>
      <c r="P215" s="229">
        <f>O215*H215</f>
        <v>0</v>
      </c>
      <c r="Q215" s="229">
        <v>6.9999999999999994E-05</v>
      </c>
      <c r="R215" s="229">
        <f>Q215*H215</f>
        <v>0.00020999999999999998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165</v>
      </c>
      <c r="AT215" s="231" t="s">
        <v>161</v>
      </c>
      <c r="AU215" s="231" t="s">
        <v>89</v>
      </c>
      <c r="AY215" s="17" t="s">
        <v>159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87</v>
      </c>
      <c r="BK215" s="232">
        <f>ROUND(I215*H215,2)</f>
        <v>0</v>
      </c>
      <c r="BL215" s="17" t="s">
        <v>165</v>
      </c>
      <c r="BM215" s="231" t="s">
        <v>283</v>
      </c>
    </row>
    <row r="216" s="13" customFormat="1">
      <c r="A216" s="13"/>
      <c r="B216" s="233"/>
      <c r="C216" s="234"/>
      <c r="D216" s="235" t="s">
        <v>170</v>
      </c>
      <c r="E216" s="236" t="s">
        <v>1</v>
      </c>
      <c r="F216" s="237" t="s">
        <v>178</v>
      </c>
      <c r="G216" s="234"/>
      <c r="H216" s="238">
        <v>3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170</v>
      </c>
      <c r="AU216" s="244" t="s">
        <v>89</v>
      </c>
      <c r="AV216" s="13" t="s">
        <v>89</v>
      </c>
      <c r="AW216" s="13" t="s">
        <v>34</v>
      </c>
      <c r="AX216" s="13" t="s">
        <v>79</v>
      </c>
      <c r="AY216" s="244" t="s">
        <v>159</v>
      </c>
    </row>
    <row r="217" s="14" customFormat="1">
      <c r="A217" s="14"/>
      <c r="B217" s="245"/>
      <c r="C217" s="246"/>
      <c r="D217" s="235" t="s">
        <v>170</v>
      </c>
      <c r="E217" s="247" t="s">
        <v>1</v>
      </c>
      <c r="F217" s="248" t="s">
        <v>177</v>
      </c>
      <c r="G217" s="246"/>
      <c r="H217" s="249">
        <v>3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170</v>
      </c>
      <c r="AU217" s="255" t="s">
        <v>89</v>
      </c>
      <c r="AV217" s="14" t="s">
        <v>165</v>
      </c>
      <c r="AW217" s="14" t="s">
        <v>34</v>
      </c>
      <c r="AX217" s="14" t="s">
        <v>87</v>
      </c>
      <c r="AY217" s="255" t="s">
        <v>159</v>
      </c>
    </row>
    <row r="218" s="2" customFormat="1" ht="24.15" customHeight="1">
      <c r="A218" s="38"/>
      <c r="B218" s="39"/>
      <c r="C218" s="256" t="s">
        <v>335</v>
      </c>
      <c r="D218" s="256" t="s">
        <v>209</v>
      </c>
      <c r="E218" s="257" t="s">
        <v>831</v>
      </c>
      <c r="F218" s="258" t="s">
        <v>832</v>
      </c>
      <c r="G218" s="259" t="s">
        <v>350</v>
      </c>
      <c r="H218" s="260">
        <v>3</v>
      </c>
      <c r="I218" s="261"/>
      <c r="J218" s="262">
        <f>ROUND(I218*H218,2)</f>
        <v>0</v>
      </c>
      <c r="K218" s="263"/>
      <c r="L218" s="264"/>
      <c r="M218" s="265" t="s">
        <v>1</v>
      </c>
      <c r="N218" s="266" t="s">
        <v>44</v>
      </c>
      <c r="O218" s="91"/>
      <c r="P218" s="229">
        <f>O218*H218</f>
        <v>0</v>
      </c>
      <c r="Q218" s="229">
        <v>0.001</v>
      </c>
      <c r="R218" s="229">
        <f>Q218*H218</f>
        <v>0.0030000000000000001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202</v>
      </c>
      <c r="AT218" s="231" t="s">
        <v>209</v>
      </c>
      <c r="AU218" s="231" t="s">
        <v>89</v>
      </c>
      <c r="AY218" s="17" t="s">
        <v>159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87</v>
      </c>
      <c r="BK218" s="232">
        <f>ROUND(I218*H218,2)</f>
        <v>0</v>
      </c>
      <c r="BL218" s="17" t="s">
        <v>165</v>
      </c>
      <c r="BM218" s="231" t="s">
        <v>833</v>
      </c>
    </row>
    <row r="219" s="13" customFormat="1">
      <c r="A219" s="13"/>
      <c r="B219" s="233"/>
      <c r="C219" s="234"/>
      <c r="D219" s="235" t="s">
        <v>170</v>
      </c>
      <c r="E219" s="236" t="s">
        <v>1</v>
      </c>
      <c r="F219" s="237" t="s">
        <v>178</v>
      </c>
      <c r="G219" s="234"/>
      <c r="H219" s="238">
        <v>3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170</v>
      </c>
      <c r="AU219" s="244" t="s">
        <v>89</v>
      </c>
      <c r="AV219" s="13" t="s">
        <v>89</v>
      </c>
      <c r="AW219" s="13" t="s">
        <v>34</v>
      </c>
      <c r="AX219" s="13" t="s">
        <v>79</v>
      </c>
      <c r="AY219" s="244" t="s">
        <v>159</v>
      </c>
    </row>
    <row r="220" s="14" customFormat="1">
      <c r="A220" s="14"/>
      <c r="B220" s="245"/>
      <c r="C220" s="246"/>
      <c r="D220" s="235" t="s">
        <v>170</v>
      </c>
      <c r="E220" s="247" t="s">
        <v>1</v>
      </c>
      <c r="F220" s="248" t="s">
        <v>177</v>
      </c>
      <c r="G220" s="246"/>
      <c r="H220" s="249">
        <v>3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170</v>
      </c>
      <c r="AU220" s="255" t="s">
        <v>89</v>
      </c>
      <c r="AV220" s="14" t="s">
        <v>165</v>
      </c>
      <c r="AW220" s="14" t="s">
        <v>34</v>
      </c>
      <c r="AX220" s="14" t="s">
        <v>87</v>
      </c>
      <c r="AY220" s="255" t="s">
        <v>159</v>
      </c>
    </row>
    <row r="221" s="2" customFormat="1" ht="33" customHeight="1">
      <c r="A221" s="38"/>
      <c r="B221" s="39"/>
      <c r="C221" s="219" t="s">
        <v>255</v>
      </c>
      <c r="D221" s="219" t="s">
        <v>161</v>
      </c>
      <c r="E221" s="220" t="s">
        <v>834</v>
      </c>
      <c r="F221" s="221" t="s">
        <v>835</v>
      </c>
      <c r="G221" s="222" t="s">
        <v>350</v>
      </c>
      <c r="H221" s="223">
        <v>13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44</v>
      </c>
      <c r="O221" s="91"/>
      <c r="P221" s="229">
        <f>O221*H221</f>
        <v>0</v>
      </c>
      <c r="Q221" s="229">
        <v>1.0000000000000001E-05</v>
      </c>
      <c r="R221" s="229">
        <f>Q221*H221</f>
        <v>0.00013000000000000002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165</v>
      </c>
      <c r="AT221" s="231" t="s">
        <v>161</v>
      </c>
      <c r="AU221" s="231" t="s">
        <v>89</v>
      </c>
      <c r="AY221" s="17" t="s">
        <v>159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87</v>
      </c>
      <c r="BK221" s="232">
        <f>ROUND(I221*H221,2)</f>
        <v>0</v>
      </c>
      <c r="BL221" s="17" t="s">
        <v>165</v>
      </c>
      <c r="BM221" s="231" t="s">
        <v>308</v>
      </c>
    </row>
    <row r="222" s="13" customFormat="1">
      <c r="A222" s="13"/>
      <c r="B222" s="233"/>
      <c r="C222" s="234"/>
      <c r="D222" s="235" t="s">
        <v>170</v>
      </c>
      <c r="E222" s="236" t="s">
        <v>1</v>
      </c>
      <c r="F222" s="237" t="s">
        <v>836</v>
      </c>
      <c r="G222" s="234"/>
      <c r="H222" s="238">
        <v>13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170</v>
      </c>
      <c r="AU222" s="244" t="s">
        <v>89</v>
      </c>
      <c r="AV222" s="13" t="s">
        <v>89</v>
      </c>
      <c r="AW222" s="13" t="s">
        <v>34</v>
      </c>
      <c r="AX222" s="13" t="s">
        <v>79</v>
      </c>
      <c r="AY222" s="244" t="s">
        <v>159</v>
      </c>
    </row>
    <row r="223" s="14" customFormat="1">
      <c r="A223" s="14"/>
      <c r="B223" s="245"/>
      <c r="C223" s="246"/>
      <c r="D223" s="235" t="s">
        <v>170</v>
      </c>
      <c r="E223" s="247" t="s">
        <v>1</v>
      </c>
      <c r="F223" s="248" t="s">
        <v>177</v>
      </c>
      <c r="G223" s="246"/>
      <c r="H223" s="249">
        <v>13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170</v>
      </c>
      <c r="AU223" s="255" t="s">
        <v>89</v>
      </c>
      <c r="AV223" s="14" t="s">
        <v>165</v>
      </c>
      <c r="AW223" s="14" t="s">
        <v>34</v>
      </c>
      <c r="AX223" s="14" t="s">
        <v>87</v>
      </c>
      <c r="AY223" s="255" t="s">
        <v>159</v>
      </c>
    </row>
    <row r="224" s="2" customFormat="1" ht="24.15" customHeight="1">
      <c r="A224" s="38"/>
      <c r="B224" s="39"/>
      <c r="C224" s="256" t="s">
        <v>342</v>
      </c>
      <c r="D224" s="256" t="s">
        <v>209</v>
      </c>
      <c r="E224" s="257" t="s">
        <v>837</v>
      </c>
      <c r="F224" s="258" t="s">
        <v>838</v>
      </c>
      <c r="G224" s="259" t="s">
        <v>350</v>
      </c>
      <c r="H224" s="260">
        <v>13</v>
      </c>
      <c r="I224" s="261"/>
      <c r="J224" s="262">
        <f>ROUND(I224*H224,2)</f>
        <v>0</v>
      </c>
      <c r="K224" s="263"/>
      <c r="L224" s="264"/>
      <c r="M224" s="265" t="s">
        <v>1</v>
      </c>
      <c r="N224" s="266" t="s">
        <v>44</v>
      </c>
      <c r="O224" s="91"/>
      <c r="P224" s="229">
        <f>O224*H224</f>
        <v>0</v>
      </c>
      <c r="Q224" s="229">
        <v>0.00263</v>
      </c>
      <c r="R224" s="229">
        <f>Q224*H224</f>
        <v>0.034189999999999998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202</v>
      </c>
      <c r="AT224" s="231" t="s">
        <v>209</v>
      </c>
      <c r="AU224" s="231" t="s">
        <v>89</v>
      </c>
      <c r="AY224" s="17" t="s">
        <v>159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87</v>
      </c>
      <c r="BK224" s="232">
        <f>ROUND(I224*H224,2)</f>
        <v>0</v>
      </c>
      <c r="BL224" s="17" t="s">
        <v>165</v>
      </c>
      <c r="BM224" s="231" t="s">
        <v>311</v>
      </c>
    </row>
    <row r="225" s="13" customFormat="1">
      <c r="A225" s="13"/>
      <c r="B225" s="233"/>
      <c r="C225" s="234"/>
      <c r="D225" s="235" t="s">
        <v>170</v>
      </c>
      <c r="E225" s="236" t="s">
        <v>1</v>
      </c>
      <c r="F225" s="237" t="s">
        <v>836</v>
      </c>
      <c r="G225" s="234"/>
      <c r="H225" s="238">
        <v>13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170</v>
      </c>
      <c r="AU225" s="244" t="s">
        <v>89</v>
      </c>
      <c r="AV225" s="13" t="s">
        <v>89</v>
      </c>
      <c r="AW225" s="13" t="s">
        <v>34</v>
      </c>
      <c r="AX225" s="13" t="s">
        <v>79</v>
      </c>
      <c r="AY225" s="244" t="s">
        <v>159</v>
      </c>
    </row>
    <row r="226" s="14" customFormat="1">
      <c r="A226" s="14"/>
      <c r="B226" s="245"/>
      <c r="C226" s="246"/>
      <c r="D226" s="235" t="s">
        <v>170</v>
      </c>
      <c r="E226" s="247" t="s">
        <v>1</v>
      </c>
      <c r="F226" s="248" t="s">
        <v>177</v>
      </c>
      <c r="G226" s="246"/>
      <c r="H226" s="249">
        <v>13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170</v>
      </c>
      <c r="AU226" s="255" t="s">
        <v>89</v>
      </c>
      <c r="AV226" s="14" t="s">
        <v>165</v>
      </c>
      <c r="AW226" s="14" t="s">
        <v>34</v>
      </c>
      <c r="AX226" s="14" t="s">
        <v>87</v>
      </c>
      <c r="AY226" s="255" t="s">
        <v>159</v>
      </c>
    </row>
    <row r="227" s="2" customFormat="1" ht="33" customHeight="1">
      <c r="A227" s="38"/>
      <c r="B227" s="39"/>
      <c r="C227" s="219" t="s">
        <v>347</v>
      </c>
      <c r="D227" s="219" t="s">
        <v>161</v>
      </c>
      <c r="E227" s="220" t="s">
        <v>839</v>
      </c>
      <c r="F227" s="221" t="s">
        <v>840</v>
      </c>
      <c r="G227" s="222" t="s">
        <v>350</v>
      </c>
      <c r="H227" s="223">
        <v>33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44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165</v>
      </c>
      <c r="AT227" s="231" t="s">
        <v>161</v>
      </c>
      <c r="AU227" s="231" t="s">
        <v>89</v>
      </c>
      <c r="AY227" s="17" t="s">
        <v>159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87</v>
      </c>
      <c r="BK227" s="232">
        <f>ROUND(I227*H227,2)</f>
        <v>0</v>
      </c>
      <c r="BL227" s="17" t="s">
        <v>165</v>
      </c>
      <c r="BM227" s="231" t="s">
        <v>455</v>
      </c>
    </row>
    <row r="228" s="13" customFormat="1">
      <c r="A228" s="13"/>
      <c r="B228" s="233"/>
      <c r="C228" s="234"/>
      <c r="D228" s="235" t="s">
        <v>170</v>
      </c>
      <c r="E228" s="236" t="s">
        <v>1</v>
      </c>
      <c r="F228" s="237" t="s">
        <v>841</v>
      </c>
      <c r="G228" s="234"/>
      <c r="H228" s="238">
        <v>33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170</v>
      </c>
      <c r="AU228" s="244" t="s">
        <v>89</v>
      </c>
      <c r="AV228" s="13" t="s">
        <v>89</v>
      </c>
      <c r="AW228" s="13" t="s">
        <v>34</v>
      </c>
      <c r="AX228" s="13" t="s">
        <v>79</v>
      </c>
      <c r="AY228" s="244" t="s">
        <v>159</v>
      </c>
    </row>
    <row r="229" s="14" customFormat="1">
      <c r="A229" s="14"/>
      <c r="B229" s="245"/>
      <c r="C229" s="246"/>
      <c r="D229" s="235" t="s">
        <v>170</v>
      </c>
      <c r="E229" s="247" t="s">
        <v>1</v>
      </c>
      <c r="F229" s="248" t="s">
        <v>177</v>
      </c>
      <c r="G229" s="246"/>
      <c r="H229" s="249">
        <v>33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170</v>
      </c>
      <c r="AU229" s="255" t="s">
        <v>89</v>
      </c>
      <c r="AV229" s="14" t="s">
        <v>165</v>
      </c>
      <c r="AW229" s="14" t="s">
        <v>34</v>
      </c>
      <c r="AX229" s="14" t="s">
        <v>87</v>
      </c>
      <c r="AY229" s="255" t="s">
        <v>159</v>
      </c>
    </row>
    <row r="230" s="2" customFormat="1" ht="21.75" customHeight="1">
      <c r="A230" s="38"/>
      <c r="B230" s="39"/>
      <c r="C230" s="256" t="s">
        <v>352</v>
      </c>
      <c r="D230" s="256" t="s">
        <v>209</v>
      </c>
      <c r="E230" s="257" t="s">
        <v>842</v>
      </c>
      <c r="F230" s="258" t="s">
        <v>843</v>
      </c>
      <c r="G230" s="259" t="s">
        <v>350</v>
      </c>
      <c r="H230" s="260">
        <v>33</v>
      </c>
      <c r="I230" s="261"/>
      <c r="J230" s="262">
        <f>ROUND(I230*H230,2)</f>
        <v>0</v>
      </c>
      <c r="K230" s="263"/>
      <c r="L230" s="264"/>
      <c r="M230" s="265" t="s">
        <v>1</v>
      </c>
      <c r="N230" s="266" t="s">
        <v>44</v>
      </c>
      <c r="O230" s="91"/>
      <c r="P230" s="229">
        <f>O230*H230</f>
        <v>0</v>
      </c>
      <c r="Q230" s="229">
        <v>0.0071999999999999998</v>
      </c>
      <c r="R230" s="229">
        <f>Q230*H230</f>
        <v>0.23760000000000001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202</v>
      </c>
      <c r="AT230" s="231" t="s">
        <v>209</v>
      </c>
      <c r="AU230" s="231" t="s">
        <v>89</v>
      </c>
      <c r="AY230" s="17" t="s">
        <v>159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87</v>
      </c>
      <c r="BK230" s="232">
        <f>ROUND(I230*H230,2)</f>
        <v>0</v>
      </c>
      <c r="BL230" s="17" t="s">
        <v>165</v>
      </c>
      <c r="BM230" s="231" t="s">
        <v>323</v>
      </c>
    </row>
    <row r="231" s="13" customFormat="1">
      <c r="A231" s="13"/>
      <c r="B231" s="233"/>
      <c r="C231" s="234"/>
      <c r="D231" s="235" t="s">
        <v>170</v>
      </c>
      <c r="E231" s="236" t="s">
        <v>1</v>
      </c>
      <c r="F231" s="237" t="s">
        <v>335</v>
      </c>
      <c r="G231" s="234"/>
      <c r="H231" s="238">
        <v>33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170</v>
      </c>
      <c r="AU231" s="244" t="s">
        <v>89</v>
      </c>
      <c r="AV231" s="13" t="s">
        <v>89</v>
      </c>
      <c r="AW231" s="13" t="s">
        <v>34</v>
      </c>
      <c r="AX231" s="13" t="s">
        <v>79</v>
      </c>
      <c r="AY231" s="244" t="s">
        <v>159</v>
      </c>
    </row>
    <row r="232" s="14" customFormat="1">
      <c r="A232" s="14"/>
      <c r="B232" s="245"/>
      <c r="C232" s="246"/>
      <c r="D232" s="235" t="s">
        <v>170</v>
      </c>
      <c r="E232" s="247" t="s">
        <v>1</v>
      </c>
      <c r="F232" s="248" t="s">
        <v>177</v>
      </c>
      <c r="G232" s="246"/>
      <c r="H232" s="249">
        <v>33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170</v>
      </c>
      <c r="AU232" s="255" t="s">
        <v>89</v>
      </c>
      <c r="AV232" s="14" t="s">
        <v>165</v>
      </c>
      <c r="AW232" s="14" t="s">
        <v>34</v>
      </c>
      <c r="AX232" s="14" t="s">
        <v>87</v>
      </c>
      <c r="AY232" s="255" t="s">
        <v>159</v>
      </c>
    </row>
    <row r="233" s="2" customFormat="1" ht="24.15" customHeight="1">
      <c r="A233" s="38"/>
      <c r="B233" s="39"/>
      <c r="C233" s="219" t="s">
        <v>356</v>
      </c>
      <c r="D233" s="219" t="s">
        <v>161</v>
      </c>
      <c r="E233" s="220" t="s">
        <v>844</v>
      </c>
      <c r="F233" s="221" t="s">
        <v>845</v>
      </c>
      <c r="G233" s="222" t="s">
        <v>350</v>
      </c>
      <c r="H233" s="223">
        <v>6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44</v>
      </c>
      <c r="O233" s="91"/>
      <c r="P233" s="229">
        <f>O233*H233</f>
        <v>0</v>
      </c>
      <c r="Q233" s="229">
        <v>0.028539999999999999</v>
      </c>
      <c r="R233" s="229">
        <f>Q233*H233</f>
        <v>0.17124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165</v>
      </c>
      <c r="AT233" s="231" t="s">
        <v>161</v>
      </c>
      <c r="AU233" s="231" t="s">
        <v>89</v>
      </c>
      <c r="AY233" s="17" t="s">
        <v>159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87</v>
      </c>
      <c r="BK233" s="232">
        <f>ROUND(I233*H233,2)</f>
        <v>0</v>
      </c>
      <c r="BL233" s="17" t="s">
        <v>165</v>
      </c>
      <c r="BM233" s="231" t="s">
        <v>476</v>
      </c>
    </row>
    <row r="234" s="13" customFormat="1">
      <c r="A234" s="13"/>
      <c r="B234" s="233"/>
      <c r="C234" s="234"/>
      <c r="D234" s="235" t="s">
        <v>170</v>
      </c>
      <c r="E234" s="236" t="s">
        <v>1</v>
      </c>
      <c r="F234" s="237" t="s">
        <v>192</v>
      </c>
      <c r="G234" s="234"/>
      <c r="H234" s="238">
        <v>6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170</v>
      </c>
      <c r="AU234" s="244" t="s">
        <v>89</v>
      </c>
      <c r="AV234" s="13" t="s">
        <v>89</v>
      </c>
      <c r="AW234" s="13" t="s">
        <v>34</v>
      </c>
      <c r="AX234" s="13" t="s">
        <v>79</v>
      </c>
      <c r="AY234" s="244" t="s">
        <v>159</v>
      </c>
    </row>
    <row r="235" s="14" customFormat="1">
      <c r="A235" s="14"/>
      <c r="B235" s="245"/>
      <c r="C235" s="246"/>
      <c r="D235" s="235" t="s">
        <v>170</v>
      </c>
      <c r="E235" s="247" t="s">
        <v>1</v>
      </c>
      <c r="F235" s="248" t="s">
        <v>177</v>
      </c>
      <c r="G235" s="246"/>
      <c r="H235" s="249">
        <v>6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170</v>
      </c>
      <c r="AU235" s="255" t="s">
        <v>89</v>
      </c>
      <c r="AV235" s="14" t="s">
        <v>165</v>
      </c>
      <c r="AW235" s="14" t="s">
        <v>34</v>
      </c>
      <c r="AX235" s="14" t="s">
        <v>87</v>
      </c>
      <c r="AY235" s="255" t="s">
        <v>159</v>
      </c>
    </row>
    <row r="236" s="2" customFormat="1" ht="21.75" customHeight="1">
      <c r="A236" s="38"/>
      <c r="B236" s="39"/>
      <c r="C236" s="256" t="s">
        <v>360</v>
      </c>
      <c r="D236" s="256" t="s">
        <v>209</v>
      </c>
      <c r="E236" s="257" t="s">
        <v>846</v>
      </c>
      <c r="F236" s="258" t="s">
        <v>847</v>
      </c>
      <c r="G236" s="259" t="s">
        <v>350</v>
      </c>
      <c r="H236" s="260">
        <v>6</v>
      </c>
      <c r="I236" s="261"/>
      <c r="J236" s="262">
        <f>ROUND(I236*H236,2)</f>
        <v>0</v>
      </c>
      <c r="K236" s="263"/>
      <c r="L236" s="264"/>
      <c r="M236" s="265" t="s">
        <v>1</v>
      </c>
      <c r="N236" s="266" t="s">
        <v>44</v>
      </c>
      <c r="O236" s="91"/>
      <c r="P236" s="229">
        <f>O236*H236</f>
        <v>0</v>
      </c>
      <c r="Q236" s="229">
        <v>1.6000000000000001</v>
      </c>
      <c r="R236" s="229">
        <f>Q236*H236</f>
        <v>9.6000000000000014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202</v>
      </c>
      <c r="AT236" s="231" t="s">
        <v>209</v>
      </c>
      <c r="AU236" s="231" t="s">
        <v>89</v>
      </c>
      <c r="AY236" s="17" t="s">
        <v>159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87</v>
      </c>
      <c r="BK236" s="232">
        <f>ROUND(I236*H236,2)</f>
        <v>0</v>
      </c>
      <c r="BL236" s="17" t="s">
        <v>165</v>
      </c>
      <c r="BM236" s="231" t="s">
        <v>334</v>
      </c>
    </row>
    <row r="237" s="13" customFormat="1">
      <c r="A237" s="13"/>
      <c r="B237" s="233"/>
      <c r="C237" s="234"/>
      <c r="D237" s="235" t="s">
        <v>170</v>
      </c>
      <c r="E237" s="236" t="s">
        <v>1</v>
      </c>
      <c r="F237" s="237" t="s">
        <v>192</v>
      </c>
      <c r="G237" s="234"/>
      <c r="H237" s="238">
        <v>6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170</v>
      </c>
      <c r="AU237" s="244" t="s">
        <v>89</v>
      </c>
      <c r="AV237" s="13" t="s">
        <v>89</v>
      </c>
      <c r="AW237" s="13" t="s">
        <v>34</v>
      </c>
      <c r="AX237" s="13" t="s">
        <v>79</v>
      </c>
      <c r="AY237" s="244" t="s">
        <v>159</v>
      </c>
    </row>
    <row r="238" s="14" customFormat="1">
      <c r="A238" s="14"/>
      <c r="B238" s="245"/>
      <c r="C238" s="246"/>
      <c r="D238" s="235" t="s">
        <v>170</v>
      </c>
      <c r="E238" s="247" t="s">
        <v>1</v>
      </c>
      <c r="F238" s="248" t="s">
        <v>177</v>
      </c>
      <c r="G238" s="246"/>
      <c r="H238" s="249">
        <v>6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170</v>
      </c>
      <c r="AU238" s="255" t="s">
        <v>89</v>
      </c>
      <c r="AV238" s="14" t="s">
        <v>165</v>
      </c>
      <c r="AW238" s="14" t="s">
        <v>34</v>
      </c>
      <c r="AX238" s="14" t="s">
        <v>87</v>
      </c>
      <c r="AY238" s="255" t="s">
        <v>159</v>
      </c>
    </row>
    <row r="239" s="2" customFormat="1" ht="24.15" customHeight="1">
      <c r="A239" s="38"/>
      <c r="B239" s="39"/>
      <c r="C239" s="219" t="s">
        <v>261</v>
      </c>
      <c r="D239" s="219" t="s">
        <v>161</v>
      </c>
      <c r="E239" s="220" t="s">
        <v>848</v>
      </c>
      <c r="F239" s="221" t="s">
        <v>849</v>
      </c>
      <c r="G239" s="222" t="s">
        <v>350</v>
      </c>
      <c r="H239" s="223">
        <v>7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44</v>
      </c>
      <c r="O239" s="91"/>
      <c r="P239" s="229">
        <f>O239*H239</f>
        <v>0</v>
      </c>
      <c r="Q239" s="229">
        <v>0.010189999999999999</v>
      </c>
      <c r="R239" s="229">
        <f>Q239*H239</f>
        <v>0.071329999999999991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165</v>
      </c>
      <c r="AT239" s="231" t="s">
        <v>161</v>
      </c>
      <c r="AU239" s="231" t="s">
        <v>89</v>
      </c>
      <c r="AY239" s="17" t="s">
        <v>159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87</v>
      </c>
      <c r="BK239" s="232">
        <f>ROUND(I239*H239,2)</f>
        <v>0</v>
      </c>
      <c r="BL239" s="17" t="s">
        <v>165</v>
      </c>
      <c r="BM239" s="231" t="s">
        <v>338</v>
      </c>
    </row>
    <row r="240" s="13" customFormat="1">
      <c r="A240" s="13"/>
      <c r="B240" s="233"/>
      <c r="C240" s="234"/>
      <c r="D240" s="235" t="s">
        <v>170</v>
      </c>
      <c r="E240" s="236" t="s">
        <v>1</v>
      </c>
      <c r="F240" s="237" t="s">
        <v>850</v>
      </c>
      <c r="G240" s="234"/>
      <c r="H240" s="238">
        <v>7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170</v>
      </c>
      <c r="AU240" s="244" t="s">
        <v>89</v>
      </c>
      <c r="AV240" s="13" t="s">
        <v>89</v>
      </c>
      <c r="AW240" s="13" t="s">
        <v>34</v>
      </c>
      <c r="AX240" s="13" t="s">
        <v>79</v>
      </c>
      <c r="AY240" s="244" t="s">
        <v>159</v>
      </c>
    </row>
    <row r="241" s="14" customFormat="1">
      <c r="A241" s="14"/>
      <c r="B241" s="245"/>
      <c r="C241" s="246"/>
      <c r="D241" s="235" t="s">
        <v>170</v>
      </c>
      <c r="E241" s="247" t="s">
        <v>1</v>
      </c>
      <c r="F241" s="248" t="s">
        <v>177</v>
      </c>
      <c r="G241" s="246"/>
      <c r="H241" s="249">
        <v>7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170</v>
      </c>
      <c r="AU241" s="255" t="s">
        <v>89</v>
      </c>
      <c r="AV241" s="14" t="s">
        <v>165</v>
      </c>
      <c r="AW241" s="14" t="s">
        <v>34</v>
      </c>
      <c r="AX241" s="14" t="s">
        <v>87</v>
      </c>
      <c r="AY241" s="255" t="s">
        <v>159</v>
      </c>
    </row>
    <row r="242" s="2" customFormat="1" ht="24.15" customHeight="1">
      <c r="A242" s="38"/>
      <c r="B242" s="39"/>
      <c r="C242" s="256" t="s">
        <v>367</v>
      </c>
      <c r="D242" s="256" t="s">
        <v>209</v>
      </c>
      <c r="E242" s="257" t="s">
        <v>851</v>
      </c>
      <c r="F242" s="258" t="s">
        <v>852</v>
      </c>
      <c r="G242" s="259" t="s">
        <v>350</v>
      </c>
      <c r="H242" s="260">
        <v>2</v>
      </c>
      <c r="I242" s="261"/>
      <c r="J242" s="262">
        <f>ROUND(I242*H242,2)</f>
        <v>0</v>
      </c>
      <c r="K242" s="263"/>
      <c r="L242" s="264"/>
      <c r="M242" s="265" t="s">
        <v>1</v>
      </c>
      <c r="N242" s="266" t="s">
        <v>44</v>
      </c>
      <c r="O242" s="91"/>
      <c r="P242" s="229">
        <f>O242*H242</f>
        <v>0</v>
      </c>
      <c r="Q242" s="229">
        <v>0.50600000000000001</v>
      </c>
      <c r="R242" s="229">
        <f>Q242*H242</f>
        <v>1.012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202</v>
      </c>
      <c r="AT242" s="231" t="s">
        <v>209</v>
      </c>
      <c r="AU242" s="231" t="s">
        <v>89</v>
      </c>
      <c r="AY242" s="17" t="s">
        <v>159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87</v>
      </c>
      <c r="BK242" s="232">
        <f>ROUND(I242*H242,2)</f>
        <v>0</v>
      </c>
      <c r="BL242" s="17" t="s">
        <v>165</v>
      </c>
      <c r="BM242" s="231" t="s">
        <v>341</v>
      </c>
    </row>
    <row r="243" s="13" customFormat="1">
      <c r="A243" s="13"/>
      <c r="B243" s="233"/>
      <c r="C243" s="234"/>
      <c r="D243" s="235" t="s">
        <v>170</v>
      </c>
      <c r="E243" s="236" t="s">
        <v>1</v>
      </c>
      <c r="F243" s="237" t="s">
        <v>89</v>
      </c>
      <c r="G243" s="234"/>
      <c r="H243" s="238">
        <v>2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170</v>
      </c>
      <c r="AU243" s="244" t="s">
        <v>89</v>
      </c>
      <c r="AV243" s="13" t="s">
        <v>89</v>
      </c>
      <c r="AW243" s="13" t="s">
        <v>34</v>
      </c>
      <c r="AX243" s="13" t="s">
        <v>79</v>
      </c>
      <c r="AY243" s="244" t="s">
        <v>159</v>
      </c>
    </row>
    <row r="244" s="14" customFormat="1">
      <c r="A244" s="14"/>
      <c r="B244" s="245"/>
      <c r="C244" s="246"/>
      <c r="D244" s="235" t="s">
        <v>170</v>
      </c>
      <c r="E244" s="247" t="s">
        <v>1</v>
      </c>
      <c r="F244" s="248" t="s">
        <v>177</v>
      </c>
      <c r="G244" s="246"/>
      <c r="H244" s="249">
        <v>2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170</v>
      </c>
      <c r="AU244" s="255" t="s">
        <v>89</v>
      </c>
      <c r="AV244" s="14" t="s">
        <v>165</v>
      </c>
      <c r="AW244" s="14" t="s">
        <v>34</v>
      </c>
      <c r="AX244" s="14" t="s">
        <v>87</v>
      </c>
      <c r="AY244" s="255" t="s">
        <v>159</v>
      </c>
    </row>
    <row r="245" s="2" customFormat="1" ht="24.15" customHeight="1">
      <c r="A245" s="38"/>
      <c r="B245" s="39"/>
      <c r="C245" s="256" t="s">
        <v>371</v>
      </c>
      <c r="D245" s="256" t="s">
        <v>209</v>
      </c>
      <c r="E245" s="257" t="s">
        <v>853</v>
      </c>
      <c r="F245" s="258" t="s">
        <v>854</v>
      </c>
      <c r="G245" s="259" t="s">
        <v>350</v>
      </c>
      <c r="H245" s="260">
        <v>1</v>
      </c>
      <c r="I245" s="261"/>
      <c r="J245" s="262">
        <f>ROUND(I245*H245,2)</f>
        <v>0</v>
      </c>
      <c r="K245" s="263"/>
      <c r="L245" s="264"/>
      <c r="M245" s="265" t="s">
        <v>1</v>
      </c>
      <c r="N245" s="266" t="s">
        <v>44</v>
      </c>
      <c r="O245" s="91"/>
      <c r="P245" s="229">
        <f>O245*H245</f>
        <v>0</v>
      </c>
      <c r="Q245" s="229">
        <v>0.254</v>
      </c>
      <c r="R245" s="229">
        <f>Q245*H245</f>
        <v>0.254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202</v>
      </c>
      <c r="AT245" s="231" t="s">
        <v>209</v>
      </c>
      <c r="AU245" s="231" t="s">
        <v>89</v>
      </c>
      <c r="AY245" s="17" t="s">
        <v>159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87</v>
      </c>
      <c r="BK245" s="232">
        <f>ROUND(I245*H245,2)</f>
        <v>0</v>
      </c>
      <c r="BL245" s="17" t="s">
        <v>165</v>
      </c>
      <c r="BM245" s="231" t="s">
        <v>345</v>
      </c>
    </row>
    <row r="246" s="13" customFormat="1">
      <c r="A246" s="13"/>
      <c r="B246" s="233"/>
      <c r="C246" s="234"/>
      <c r="D246" s="235" t="s">
        <v>170</v>
      </c>
      <c r="E246" s="236" t="s">
        <v>1</v>
      </c>
      <c r="F246" s="237" t="s">
        <v>87</v>
      </c>
      <c r="G246" s="234"/>
      <c r="H246" s="238">
        <v>1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170</v>
      </c>
      <c r="AU246" s="244" t="s">
        <v>89</v>
      </c>
      <c r="AV246" s="13" t="s">
        <v>89</v>
      </c>
      <c r="AW246" s="13" t="s">
        <v>34</v>
      </c>
      <c r="AX246" s="13" t="s">
        <v>79</v>
      </c>
      <c r="AY246" s="244" t="s">
        <v>159</v>
      </c>
    </row>
    <row r="247" s="14" customFormat="1">
      <c r="A247" s="14"/>
      <c r="B247" s="245"/>
      <c r="C247" s="246"/>
      <c r="D247" s="235" t="s">
        <v>170</v>
      </c>
      <c r="E247" s="247" t="s">
        <v>1</v>
      </c>
      <c r="F247" s="248" t="s">
        <v>177</v>
      </c>
      <c r="G247" s="246"/>
      <c r="H247" s="249">
        <v>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170</v>
      </c>
      <c r="AU247" s="255" t="s">
        <v>89</v>
      </c>
      <c r="AV247" s="14" t="s">
        <v>165</v>
      </c>
      <c r="AW247" s="14" t="s">
        <v>34</v>
      </c>
      <c r="AX247" s="14" t="s">
        <v>87</v>
      </c>
      <c r="AY247" s="255" t="s">
        <v>159</v>
      </c>
    </row>
    <row r="248" s="2" customFormat="1" ht="24.15" customHeight="1">
      <c r="A248" s="38"/>
      <c r="B248" s="39"/>
      <c r="C248" s="256" t="s">
        <v>375</v>
      </c>
      <c r="D248" s="256" t="s">
        <v>209</v>
      </c>
      <c r="E248" s="257" t="s">
        <v>855</v>
      </c>
      <c r="F248" s="258" t="s">
        <v>856</v>
      </c>
      <c r="G248" s="259" t="s">
        <v>350</v>
      </c>
      <c r="H248" s="260">
        <v>4</v>
      </c>
      <c r="I248" s="261"/>
      <c r="J248" s="262">
        <f>ROUND(I248*H248,2)</f>
        <v>0</v>
      </c>
      <c r="K248" s="263"/>
      <c r="L248" s="264"/>
      <c r="M248" s="265" t="s">
        <v>1</v>
      </c>
      <c r="N248" s="266" t="s">
        <v>44</v>
      </c>
      <c r="O248" s="91"/>
      <c r="P248" s="229">
        <f>O248*H248</f>
        <v>0</v>
      </c>
      <c r="Q248" s="229">
        <v>1.0129999999999999</v>
      </c>
      <c r="R248" s="229">
        <f>Q248*H248</f>
        <v>4.0519999999999996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202</v>
      </c>
      <c r="AT248" s="231" t="s">
        <v>209</v>
      </c>
      <c r="AU248" s="231" t="s">
        <v>89</v>
      </c>
      <c r="AY248" s="17" t="s">
        <v>159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87</v>
      </c>
      <c r="BK248" s="232">
        <f>ROUND(I248*H248,2)</f>
        <v>0</v>
      </c>
      <c r="BL248" s="17" t="s">
        <v>165</v>
      </c>
      <c r="BM248" s="231" t="s">
        <v>498</v>
      </c>
    </row>
    <row r="249" s="13" customFormat="1">
      <c r="A249" s="13"/>
      <c r="B249" s="233"/>
      <c r="C249" s="234"/>
      <c r="D249" s="235" t="s">
        <v>170</v>
      </c>
      <c r="E249" s="236" t="s">
        <v>1</v>
      </c>
      <c r="F249" s="237" t="s">
        <v>787</v>
      </c>
      <c r="G249" s="234"/>
      <c r="H249" s="238">
        <v>4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170</v>
      </c>
      <c r="AU249" s="244" t="s">
        <v>89</v>
      </c>
      <c r="AV249" s="13" t="s">
        <v>89</v>
      </c>
      <c r="AW249" s="13" t="s">
        <v>34</v>
      </c>
      <c r="AX249" s="13" t="s">
        <v>79</v>
      </c>
      <c r="AY249" s="244" t="s">
        <v>159</v>
      </c>
    </row>
    <row r="250" s="14" customFormat="1">
      <c r="A250" s="14"/>
      <c r="B250" s="245"/>
      <c r="C250" s="246"/>
      <c r="D250" s="235" t="s">
        <v>170</v>
      </c>
      <c r="E250" s="247" t="s">
        <v>1</v>
      </c>
      <c r="F250" s="248" t="s">
        <v>177</v>
      </c>
      <c r="G250" s="246"/>
      <c r="H250" s="249">
        <v>4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170</v>
      </c>
      <c r="AU250" s="255" t="s">
        <v>89</v>
      </c>
      <c r="AV250" s="14" t="s">
        <v>165</v>
      </c>
      <c r="AW250" s="14" t="s">
        <v>34</v>
      </c>
      <c r="AX250" s="14" t="s">
        <v>87</v>
      </c>
      <c r="AY250" s="255" t="s">
        <v>159</v>
      </c>
    </row>
    <row r="251" s="2" customFormat="1" ht="24.15" customHeight="1">
      <c r="A251" s="38"/>
      <c r="B251" s="39"/>
      <c r="C251" s="219" t="s">
        <v>266</v>
      </c>
      <c r="D251" s="219" t="s">
        <v>161</v>
      </c>
      <c r="E251" s="220" t="s">
        <v>857</v>
      </c>
      <c r="F251" s="221" t="s">
        <v>858</v>
      </c>
      <c r="G251" s="222" t="s">
        <v>350</v>
      </c>
      <c r="H251" s="223">
        <v>9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44</v>
      </c>
      <c r="O251" s="91"/>
      <c r="P251" s="229">
        <f>O251*H251</f>
        <v>0</v>
      </c>
      <c r="Q251" s="229">
        <v>0.01248</v>
      </c>
      <c r="R251" s="229">
        <f>Q251*H251</f>
        <v>0.11232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165</v>
      </c>
      <c r="AT251" s="231" t="s">
        <v>161</v>
      </c>
      <c r="AU251" s="231" t="s">
        <v>89</v>
      </c>
      <c r="AY251" s="17" t="s">
        <v>159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87</v>
      </c>
      <c r="BK251" s="232">
        <f>ROUND(I251*H251,2)</f>
        <v>0</v>
      </c>
      <c r="BL251" s="17" t="s">
        <v>165</v>
      </c>
      <c r="BM251" s="231" t="s">
        <v>351</v>
      </c>
    </row>
    <row r="252" s="13" customFormat="1">
      <c r="A252" s="13"/>
      <c r="B252" s="233"/>
      <c r="C252" s="234"/>
      <c r="D252" s="235" t="s">
        <v>170</v>
      </c>
      <c r="E252" s="236" t="s">
        <v>1</v>
      </c>
      <c r="F252" s="237" t="s">
        <v>859</v>
      </c>
      <c r="G252" s="234"/>
      <c r="H252" s="238">
        <v>9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170</v>
      </c>
      <c r="AU252" s="244" t="s">
        <v>89</v>
      </c>
      <c r="AV252" s="13" t="s">
        <v>89</v>
      </c>
      <c r="AW252" s="13" t="s">
        <v>34</v>
      </c>
      <c r="AX252" s="13" t="s">
        <v>79</v>
      </c>
      <c r="AY252" s="244" t="s">
        <v>159</v>
      </c>
    </row>
    <row r="253" s="14" customFormat="1">
      <c r="A253" s="14"/>
      <c r="B253" s="245"/>
      <c r="C253" s="246"/>
      <c r="D253" s="235" t="s">
        <v>170</v>
      </c>
      <c r="E253" s="247" t="s">
        <v>1</v>
      </c>
      <c r="F253" s="248" t="s">
        <v>177</v>
      </c>
      <c r="G253" s="246"/>
      <c r="H253" s="249">
        <v>9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170</v>
      </c>
      <c r="AU253" s="255" t="s">
        <v>89</v>
      </c>
      <c r="AV253" s="14" t="s">
        <v>165</v>
      </c>
      <c r="AW253" s="14" t="s">
        <v>34</v>
      </c>
      <c r="AX253" s="14" t="s">
        <v>87</v>
      </c>
      <c r="AY253" s="255" t="s">
        <v>159</v>
      </c>
    </row>
    <row r="254" s="2" customFormat="1" ht="24.15" customHeight="1">
      <c r="A254" s="38"/>
      <c r="B254" s="39"/>
      <c r="C254" s="256" t="s">
        <v>383</v>
      </c>
      <c r="D254" s="256" t="s">
        <v>209</v>
      </c>
      <c r="E254" s="257" t="s">
        <v>860</v>
      </c>
      <c r="F254" s="258" t="s">
        <v>861</v>
      </c>
      <c r="G254" s="259" t="s">
        <v>350</v>
      </c>
      <c r="H254" s="260">
        <v>9</v>
      </c>
      <c r="I254" s="261"/>
      <c r="J254" s="262">
        <f>ROUND(I254*H254,2)</f>
        <v>0</v>
      </c>
      <c r="K254" s="263"/>
      <c r="L254" s="264"/>
      <c r="M254" s="265" t="s">
        <v>1</v>
      </c>
      <c r="N254" s="266" t="s">
        <v>44</v>
      </c>
      <c r="O254" s="91"/>
      <c r="P254" s="229">
        <f>O254*H254</f>
        <v>0</v>
      </c>
      <c r="Q254" s="229">
        <v>0.39600000000000002</v>
      </c>
      <c r="R254" s="229">
        <f>Q254*H254</f>
        <v>3.5640000000000001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202</v>
      </c>
      <c r="AT254" s="231" t="s">
        <v>209</v>
      </c>
      <c r="AU254" s="231" t="s">
        <v>89</v>
      </c>
      <c r="AY254" s="17" t="s">
        <v>159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87</v>
      </c>
      <c r="BK254" s="232">
        <f>ROUND(I254*H254,2)</f>
        <v>0</v>
      </c>
      <c r="BL254" s="17" t="s">
        <v>165</v>
      </c>
      <c r="BM254" s="231" t="s">
        <v>862</v>
      </c>
    </row>
    <row r="255" s="13" customFormat="1">
      <c r="A255" s="13"/>
      <c r="B255" s="233"/>
      <c r="C255" s="234"/>
      <c r="D255" s="235" t="s">
        <v>170</v>
      </c>
      <c r="E255" s="236" t="s">
        <v>1</v>
      </c>
      <c r="F255" s="237" t="s">
        <v>859</v>
      </c>
      <c r="G255" s="234"/>
      <c r="H255" s="238">
        <v>9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170</v>
      </c>
      <c r="AU255" s="244" t="s">
        <v>89</v>
      </c>
      <c r="AV255" s="13" t="s">
        <v>89</v>
      </c>
      <c r="AW255" s="13" t="s">
        <v>34</v>
      </c>
      <c r="AX255" s="13" t="s">
        <v>79</v>
      </c>
      <c r="AY255" s="244" t="s">
        <v>159</v>
      </c>
    </row>
    <row r="256" s="14" customFormat="1">
      <c r="A256" s="14"/>
      <c r="B256" s="245"/>
      <c r="C256" s="246"/>
      <c r="D256" s="235" t="s">
        <v>170</v>
      </c>
      <c r="E256" s="247" t="s">
        <v>1</v>
      </c>
      <c r="F256" s="248" t="s">
        <v>177</v>
      </c>
      <c r="G256" s="246"/>
      <c r="H256" s="249">
        <v>9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170</v>
      </c>
      <c r="AU256" s="255" t="s">
        <v>89</v>
      </c>
      <c r="AV256" s="14" t="s">
        <v>165</v>
      </c>
      <c r="AW256" s="14" t="s">
        <v>34</v>
      </c>
      <c r="AX256" s="14" t="s">
        <v>87</v>
      </c>
      <c r="AY256" s="255" t="s">
        <v>159</v>
      </c>
    </row>
    <row r="257" s="2" customFormat="1" ht="24.15" customHeight="1">
      <c r="A257" s="38"/>
      <c r="B257" s="39"/>
      <c r="C257" s="256" t="s">
        <v>275</v>
      </c>
      <c r="D257" s="256" t="s">
        <v>209</v>
      </c>
      <c r="E257" s="257" t="s">
        <v>863</v>
      </c>
      <c r="F257" s="258" t="s">
        <v>864</v>
      </c>
      <c r="G257" s="259" t="s">
        <v>350</v>
      </c>
      <c r="H257" s="260">
        <v>1</v>
      </c>
      <c r="I257" s="261"/>
      <c r="J257" s="262">
        <f>ROUND(I257*H257,2)</f>
        <v>0</v>
      </c>
      <c r="K257" s="263"/>
      <c r="L257" s="264"/>
      <c r="M257" s="265" t="s">
        <v>1</v>
      </c>
      <c r="N257" s="266" t="s">
        <v>44</v>
      </c>
      <c r="O257" s="91"/>
      <c r="P257" s="229">
        <f>O257*H257</f>
        <v>0</v>
      </c>
      <c r="Q257" s="229">
        <v>0.021000000000000001</v>
      </c>
      <c r="R257" s="229">
        <f>Q257*H257</f>
        <v>0.021000000000000001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202</v>
      </c>
      <c r="AT257" s="231" t="s">
        <v>209</v>
      </c>
      <c r="AU257" s="231" t="s">
        <v>89</v>
      </c>
      <c r="AY257" s="17" t="s">
        <v>159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87</v>
      </c>
      <c r="BK257" s="232">
        <f>ROUND(I257*H257,2)</f>
        <v>0</v>
      </c>
      <c r="BL257" s="17" t="s">
        <v>165</v>
      </c>
      <c r="BM257" s="231" t="s">
        <v>865</v>
      </c>
    </row>
    <row r="258" s="13" customFormat="1">
      <c r="A258" s="13"/>
      <c r="B258" s="233"/>
      <c r="C258" s="234"/>
      <c r="D258" s="235" t="s">
        <v>170</v>
      </c>
      <c r="E258" s="236" t="s">
        <v>1</v>
      </c>
      <c r="F258" s="237" t="s">
        <v>87</v>
      </c>
      <c r="G258" s="234"/>
      <c r="H258" s="238">
        <v>1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170</v>
      </c>
      <c r="AU258" s="244" t="s">
        <v>89</v>
      </c>
      <c r="AV258" s="13" t="s">
        <v>89</v>
      </c>
      <c r="AW258" s="13" t="s">
        <v>34</v>
      </c>
      <c r="AX258" s="13" t="s">
        <v>79</v>
      </c>
      <c r="AY258" s="244" t="s">
        <v>159</v>
      </c>
    </row>
    <row r="259" s="14" customFormat="1">
      <c r="A259" s="14"/>
      <c r="B259" s="245"/>
      <c r="C259" s="246"/>
      <c r="D259" s="235" t="s">
        <v>170</v>
      </c>
      <c r="E259" s="247" t="s">
        <v>1</v>
      </c>
      <c r="F259" s="248" t="s">
        <v>177</v>
      </c>
      <c r="G259" s="246"/>
      <c r="H259" s="249">
        <v>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170</v>
      </c>
      <c r="AU259" s="255" t="s">
        <v>89</v>
      </c>
      <c r="AV259" s="14" t="s">
        <v>165</v>
      </c>
      <c r="AW259" s="14" t="s">
        <v>34</v>
      </c>
      <c r="AX259" s="14" t="s">
        <v>87</v>
      </c>
      <c r="AY259" s="255" t="s">
        <v>159</v>
      </c>
    </row>
    <row r="260" s="2" customFormat="1" ht="24.15" customHeight="1">
      <c r="A260" s="38"/>
      <c r="B260" s="39"/>
      <c r="C260" s="256" t="s">
        <v>390</v>
      </c>
      <c r="D260" s="256" t="s">
        <v>209</v>
      </c>
      <c r="E260" s="257" t="s">
        <v>866</v>
      </c>
      <c r="F260" s="258" t="s">
        <v>867</v>
      </c>
      <c r="G260" s="259" t="s">
        <v>350</v>
      </c>
      <c r="H260" s="260">
        <v>2</v>
      </c>
      <c r="I260" s="261"/>
      <c r="J260" s="262">
        <f>ROUND(I260*H260,2)</f>
        <v>0</v>
      </c>
      <c r="K260" s="263"/>
      <c r="L260" s="264"/>
      <c r="M260" s="265" t="s">
        <v>1</v>
      </c>
      <c r="N260" s="266" t="s">
        <v>44</v>
      </c>
      <c r="O260" s="91"/>
      <c r="P260" s="229">
        <f>O260*H260</f>
        <v>0</v>
      </c>
      <c r="Q260" s="229">
        <v>0.032000000000000001</v>
      </c>
      <c r="R260" s="229">
        <f>Q260*H260</f>
        <v>0.064000000000000001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202</v>
      </c>
      <c r="AT260" s="231" t="s">
        <v>209</v>
      </c>
      <c r="AU260" s="231" t="s">
        <v>89</v>
      </c>
      <c r="AY260" s="17" t="s">
        <v>159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87</v>
      </c>
      <c r="BK260" s="232">
        <f>ROUND(I260*H260,2)</f>
        <v>0</v>
      </c>
      <c r="BL260" s="17" t="s">
        <v>165</v>
      </c>
      <c r="BM260" s="231" t="s">
        <v>868</v>
      </c>
    </row>
    <row r="261" s="13" customFormat="1">
      <c r="A261" s="13"/>
      <c r="B261" s="233"/>
      <c r="C261" s="234"/>
      <c r="D261" s="235" t="s">
        <v>170</v>
      </c>
      <c r="E261" s="236" t="s">
        <v>1</v>
      </c>
      <c r="F261" s="237" t="s">
        <v>89</v>
      </c>
      <c r="G261" s="234"/>
      <c r="H261" s="238">
        <v>2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170</v>
      </c>
      <c r="AU261" s="244" t="s">
        <v>89</v>
      </c>
      <c r="AV261" s="13" t="s">
        <v>89</v>
      </c>
      <c r="AW261" s="13" t="s">
        <v>34</v>
      </c>
      <c r="AX261" s="13" t="s">
        <v>79</v>
      </c>
      <c r="AY261" s="244" t="s">
        <v>159</v>
      </c>
    </row>
    <row r="262" s="14" customFormat="1">
      <c r="A262" s="14"/>
      <c r="B262" s="245"/>
      <c r="C262" s="246"/>
      <c r="D262" s="235" t="s">
        <v>170</v>
      </c>
      <c r="E262" s="247" t="s">
        <v>1</v>
      </c>
      <c r="F262" s="248" t="s">
        <v>177</v>
      </c>
      <c r="G262" s="246"/>
      <c r="H262" s="249">
        <v>2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170</v>
      </c>
      <c r="AU262" s="255" t="s">
        <v>89</v>
      </c>
      <c r="AV262" s="14" t="s">
        <v>165</v>
      </c>
      <c r="AW262" s="14" t="s">
        <v>34</v>
      </c>
      <c r="AX262" s="14" t="s">
        <v>87</v>
      </c>
      <c r="AY262" s="255" t="s">
        <v>159</v>
      </c>
    </row>
    <row r="263" s="2" customFormat="1" ht="24.15" customHeight="1">
      <c r="A263" s="38"/>
      <c r="B263" s="39"/>
      <c r="C263" s="256" t="s">
        <v>279</v>
      </c>
      <c r="D263" s="256" t="s">
        <v>209</v>
      </c>
      <c r="E263" s="257" t="s">
        <v>869</v>
      </c>
      <c r="F263" s="258" t="s">
        <v>870</v>
      </c>
      <c r="G263" s="259" t="s">
        <v>350</v>
      </c>
      <c r="H263" s="260">
        <v>3</v>
      </c>
      <c r="I263" s="261"/>
      <c r="J263" s="262">
        <f>ROUND(I263*H263,2)</f>
        <v>0</v>
      </c>
      <c r="K263" s="263"/>
      <c r="L263" s="264"/>
      <c r="M263" s="265" t="s">
        <v>1</v>
      </c>
      <c r="N263" s="266" t="s">
        <v>44</v>
      </c>
      <c r="O263" s="91"/>
      <c r="P263" s="229">
        <f>O263*H263</f>
        <v>0</v>
      </c>
      <c r="Q263" s="229">
        <v>0.050999999999999997</v>
      </c>
      <c r="R263" s="229">
        <f>Q263*H263</f>
        <v>0.153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202</v>
      </c>
      <c r="AT263" s="231" t="s">
        <v>209</v>
      </c>
      <c r="AU263" s="231" t="s">
        <v>89</v>
      </c>
      <c r="AY263" s="17" t="s">
        <v>159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87</v>
      </c>
      <c r="BK263" s="232">
        <f>ROUND(I263*H263,2)</f>
        <v>0</v>
      </c>
      <c r="BL263" s="17" t="s">
        <v>165</v>
      </c>
      <c r="BM263" s="231" t="s">
        <v>374</v>
      </c>
    </row>
    <row r="264" s="13" customFormat="1">
      <c r="A264" s="13"/>
      <c r="B264" s="233"/>
      <c r="C264" s="234"/>
      <c r="D264" s="235" t="s">
        <v>170</v>
      </c>
      <c r="E264" s="236" t="s">
        <v>1</v>
      </c>
      <c r="F264" s="237" t="s">
        <v>871</v>
      </c>
      <c r="G264" s="234"/>
      <c r="H264" s="238">
        <v>3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170</v>
      </c>
      <c r="AU264" s="244" t="s">
        <v>89</v>
      </c>
      <c r="AV264" s="13" t="s">
        <v>89</v>
      </c>
      <c r="AW264" s="13" t="s">
        <v>34</v>
      </c>
      <c r="AX264" s="13" t="s">
        <v>79</v>
      </c>
      <c r="AY264" s="244" t="s">
        <v>159</v>
      </c>
    </row>
    <row r="265" s="14" customFormat="1">
      <c r="A265" s="14"/>
      <c r="B265" s="245"/>
      <c r="C265" s="246"/>
      <c r="D265" s="235" t="s">
        <v>170</v>
      </c>
      <c r="E265" s="247" t="s">
        <v>1</v>
      </c>
      <c r="F265" s="248" t="s">
        <v>177</v>
      </c>
      <c r="G265" s="246"/>
      <c r="H265" s="249">
        <v>3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170</v>
      </c>
      <c r="AU265" s="255" t="s">
        <v>89</v>
      </c>
      <c r="AV265" s="14" t="s">
        <v>165</v>
      </c>
      <c r="AW265" s="14" t="s">
        <v>34</v>
      </c>
      <c r="AX265" s="14" t="s">
        <v>87</v>
      </c>
      <c r="AY265" s="255" t="s">
        <v>159</v>
      </c>
    </row>
    <row r="266" s="2" customFormat="1" ht="24.15" customHeight="1">
      <c r="A266" s="38"/>
      <c r="B266" s="39"/>
      <c r="C266" s="256" t="s">
        <v>397</v>
      </c>
      <c r="D266" s="256" t="s">
        <v>209</v>
      </c>
      <c r="E266" s="257" t="s">
        <v>872</v>
      </c>
      <c r="F266" s="258" t="s">
        <v>873</v>
      </c>
      <c r="G266" s="259" t="s">
        <v>350</v>
      </c>
      <c r="H266" s="260">
        <v>3</v>
      </c>
      <c r="I266" s="261"/>
      <c r="J266" s="262">
        <f>ROUND(I266*H266,2)</f>
        <v>0</v>
      </c>
      <c r="K266" s="263"/>
      <c r="L266" s="264"/>
      <c r="M266" s="265" t="s">
        <v>1</v>
      </c>
      <c r="N266" s="266" t="s">
        <v>44</v>
      </c>
      <c r="O266" s="91"/>
      <c r="P266" s="229">
        <f>O266*H266</f>
        <v>0</v>
      </c>
      <c r="Q266" s="229">
        <v>0.068000000000000005</v>
      </c>
      <c r="R266" s="229">
        <f>Q266*H266</f>
        <v>0.20400000000000002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202</v>
      </c>
      <c r="AT266" s="231" t="s">
        <v>209</v>
      </c>
      <c r="AU266" s="231" t="s">
        <v>89</v>
      </c>
      <c r="AY266" s="17" t="s">
        <v>159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87</v>
      </c>
      <c r="BK266" s="232">
        <f>ROUND(I266*H266,2)</f>
        <v>0</v>
      </c>
      <c r="BL266" s="17" t="s">
        <v>165</v>
      </c>
      <c r="BM266" s="231" t="s">
        <v>378</v>
      </c>
    </row>
    <row r="267" s="13" customFormat="1">
      <c r="A267" s="13"/>
      <c r="B267" s="233"/>
      <c r="C267" s="234"/>
      <c r="D267" s="235" t="s">
        <v>170</v>
      </c>
      <c r="E267" s="236" t="s">
        <v>1</v>
      </c>
      <c r="F267" s="237" t="s">
        <v>871</v>
      </c>
      <c r="G267" s="234"/>
      <c r="H267" s="238">
        <v>3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170</v>
      </c>
      <c r="AU267" s="244" t="s">
        <v>89</v>
      </c>
      <c r="AV267" s="13" t="s">
        <v>89</v>
      </c>
      <c r="AW267" s="13" t="s">
        <v>34</v>
      </c>
      <c r="AX267" s="13" t="s">
        <v>79</v>
      </c>
      <c r="AY267" s="244" t="s">
        <v>159</v>
      </c>
    </row>
    <row r="268" s="14" customFormat="1">
      <c r="A268" s="14"/>
      <c r="B268" s="245"/>
      <c r="C268" s="246"/>
      <c r="D268" s="235" t="s">
        <v>170</v>
      </c>
      <c r="E268" s="247" t="s">
        <v>1</v>
      </c>
      <c r="F268" s="248" t="s">
        <v>177</v>
      </c>
      <c r="G268" s="246"/>
      <c r="H268" s="249">
        <v>3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170</v>
      </c>
      <c r="AU268" s="255" t="s">
        <v>89</v>
      </c>
      <c r="AV268" s="14" t="s">
        <v>165</v>
      </c>
      <c r="AW268" s="14" t="s">
        <v>34</v>
      </c>
      <c r="AX268" s="14" t="s">
        <v>87</v>
      </c>
      <c r="AY268" s="255" t="s">
        <v>159</v>
      </c>
    </row>
    <row r="269" s="2" customFormat="1" ht="24.15" customHeight="1">
      <c r="A269" s="38"/>
      <c r="B269" s="39"/>
      <c r="C269" s="219" t="s">
        <v>283</v>
      </c>
      <c r="D269" s="219" t="s">
        <v>161</v>
      </c>
      <c r="E269" s="220" t="s">
        <v>874</v>
      </c>
      <c r="F269" s="221" t="s">
        <v>875</v>
      </c>
      <c r="G269" s="222" t="s">
        <v>350</v>
      </c>
      <c r="H269" s="223">
        <v>9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44</v>
      </c>
      <c r="O269" s="91"/>
      <c r="P269" s="229">
        <f>O269*H269</f>
        <v>0</v>
      </c>
      <c r="Q269" s="229">
        <v>0.21734000000000001</v>
      </c>
      <c r="R269" s="229">
        <f>Q269*H269</f>
        <v>1.9560600000000001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165</v>
      </c>
      <c r="AT269" s="231" t="s">
        <v>161</v>
      </c>
      <c r="AU269" s="231" t="s">
        <v>89</v>
      </c>
      <c r="AY269" s="17" t="s">
        <v>159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87</v>
      </c>
      <c r="BK269" s="232">
        <f>ROUND(I269*H269,2)</f>
        <v>0</v>
      </c>
      <c r="BL269" s="17" t="s">
        <v>165</v>
      </c>
      <c r="BM269" s="231" t="s">
        <v>876</v>
      </c>
    </row>
    <row r="270" s="13" customFormat="1">
      <c r="A270" s="13"/>
      <c r="B270" s="233"/>
      <c r="C270" s="234"/>
      <c r="D270" s="235" t="s">
        <v>170</v>
      </c>
      <c r="E270" s="236" t="s">
        <v>1</v>
      </c>
      <c r="F270" s="237" t="s">
        <v>859</v>
      </c>
      <c r="G270" s="234"/>
      <c r="H270" s="238">
        <v>9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170</v>
      </c>
      <c r="AU270" s="244" t="s">
        <v>89</v>
      </c>
      <c r="AV270" s="13" t="s">
        <v>89</v>
      </c>
      <c r="AW270" s="13" t="s">
        <v>34</v>
      </c>
      <c r="AX270" s="13" t="s">
        <v>79</v>
      </c>
      <c r="AY270" s="244" t="s">
        <v>159</v>
      </c>
    </row>
    <row r="271" s="14" customFormat="1">
      <c r="A271" s="14"/>
      <c r="B271" s="245"/>
      <c r="C271" s="246"/>
      <c r="D271" s="235" t="s">
        <v>170</v>
      </c>
      <c r="E271" s="247" t="s">
        <v>1</v>
      </c>
      <c r="F271" s="248" t="s">
        <v>177</v>
      </c>
      <c r="G271" s="246"/>
      <c r="H271" s="249">
        <v>9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170</v>
      </c>
      <c r="AU271" s="255" t="s">
        <v>89</v>
      </c>
      <c r="AV271" s="14" t="s">
        <v>165</v>
      </c>
      <c r="AW271" s="14" t="s">
        <v>34</v>
      </c>
      <c r="AX271" s="14" t="s">
        <v>87</v>
      </c>
      <c r="AY271" s="255" t="s">
        <v>159</v>
      </c>
    </row>
    <row r="272" s="2" customFormat="1" ht="24.15" customHeight="1">
      <c r="A272" s="38"/>
      <c r="B272" s="39"/>
      <c r="C272" s="256" t="s">
        <v>404</v>
      </c>
      <c r="D272" s="256" t="s">
        <v>209</v>
      </c>
      <c r="E272" s="257" t="s">
        <v>877</v>
      </c>
      <c r="F272" s="258" t="s">
        <v>878</v>
      </c>
      <c r="G272" s="259" t="s">
        <v>350</v>
      </c>
      <c r="H272" s="260">
        <v>9</v>
      </c>
      <c r="I272" s="261"/>
      <c r="J272" s="262">
        <f>ROUND(I272*H272,2)</f>
        <v>0</v>
      </c>
      <c r="K272" s="263"/>
      <c r="L272" s="264"/>
      <c r="M272" s="265" t="s">
        <v>1</v>
      </c>
      <c r="N272" s="266" t="s">
        <v>44</v>
      </c>
      <c r="O272" s="91"/>
      <c r="P272" s="229">
        <f>O272*H272</f>
        <v>0</v>
      </c>
      <c r="Q272" s="229">
        <v>0.19600000000000001</v>
      </c>
      <c r="R272" s="229">
        <f>Q272*H272</f>
        <v>1.764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202</v>
      </c>
      <c r="AT272" s="231" t="s">
        <v>209</v>
      </c>
      <c r="AU272" s="231" t="s">
        <v>89</v>
      </c>
      <c r="AY272" s="17" t="s">
        <v>159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87</v>
      </c>
      <c r="BK272" s="232">
        <f>ROUND(I272*H272,2)</f>
        <v>0</v>
      </c>
      <c r="BL272" s="17" t="s">
        <v>165</v>
      </c>
      <c r="BM272" s="231" t="s">
        <v>382</v>
      </c>
    </row>
    <row r="273" s="13" customFormat="1">
      <c r="A273" s="13"/>
      <c r="B273" s="233"/>
      <c r="C273" s="234"/>
      <c r="D273" s="235" t="s">
        <v>170</v>
      </c>
      <c r="E273" s="236" t="s">
        <v>1</v>
      </c>
      <c r="F273" s="237" t="s">
        <v>859</v>
      </c>
      <c r="G273" s="234"/>
      <c r="H273" s="238">
        <v>9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170</v>
      </c>
      <c r="AU273" s="244" t="s">
        <v>89</v>
      </c>
      <c r="AV273" s="13" t="s">
        <v>89</v>
      </c>
      <c r="AW273" s="13" t="s">
        <v>34</v>
      </c>
      <c r="AX273" s="13" t="s">
        <v>79</v>
      </c>
      <c r="AY273" s="244" t="s">
        <v>159</v>
      </c>
    </row>
    <row r="274" s="14" customFormat="1">
      <c r="A274" s="14"/>
      <c r="B274" s="245"/>
      <c r="C274" s="246"/>
      <c r="D274" s="235" t="s">
        <v>170</v>
      </c>
      <c r="E274" s="247" t="s">
        <v>1</v>
      </c>
      <c r="F274" s="248" t="s">
        <v>177</v>
      </c>
      <c r="G274" s="246"/>
      <c r="H274" s="249">
        <v>9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170</v>
      </c>
      <c r="AU274" s="255" t="s">
        <v>89</v>
      </c>
      <c r="AV274" s="14" t="s">
        <v>165</v>
      </c>
      <c r="AW274" s="14" t="s">
        <v>34</v>
      </c>
      <c r="AX274" s="14" t="s">
        <v>87</v>
      </c>
      <c r="AY274" s="255" t="s">
        <v>159</v>
      </c>
    </row>
    <row r="275" s="2" customFormat="1" ht="24.15" customHeight="1">
      <c r="A275" s="38"/>
      <c r="B275" s="39"/>
      <c r="C275" s="219" t="s">
        <v>287</v>
      </c>
      <c r="D275" s="219" t="s">
        <v>161</v>
      </c>
      <c r="E275" s="220" t="s">
        <v>879</v>
      </c>
      <c r="F275" s="221" t="s">
        <v>880</v>
      </c>
      <c r="G275" s="222" t="s">
        <v>350</v>
      </c>
      <c r="H275" s="223">
        <v>5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44</v>
      </c>
      <c r="O275" s="91"/>
      <c r="P275" s="229">
        <f>O275*H275</f>
        <v>0</v>
      </c>
      <c r="Q275" s="229">
        <v>0.047350000000000003</v>
      </c>
      <c r="R275" s="229">
        <f>Q275*H275</f>
        <v>0.23675000000000002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165</v>
      </c>
      <c r="AT275" s="231" t="s">
        <v>161</v>
      </c>
      <c r="AU275" s="231" t="s">
        <v>89</v>
      </c>
      <c r="AY275" s="17" t="s">
        <v>159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87</v>
      </c>
      <c r="BK275" s="232">
        <f>ROUND(I275*H275,2)</f>
        <v>0</v>
      </c>
      <c r="BL275" s="17" t="s">
        <v>165</v>
      </c>
      <c r="BM275" s="231" t="s">
        <v>881</v>
      </c>
    </row>
    <row r="276" s="13" customFormat="1">
      <c r="A276" s="13"/>
      <c r="B276" s="233"/>
      <c r="C276" s="234"/>
      <c r="D276" s="235" t="s">
        <v>170</v>
      </c>
      <c r="E276" s="236" t="s">
        <v>1</v>
      </c>
      <c r="F276" s="237" t="s">
        <v>187</v>
      </c>
      <c r="G276" s="234"/>
      <c r="H276" s="238">
        <v>5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170</v>
      </c>
      <c r="AU276" s="244" t="s">
        <v>89</v>
      </c>
      <c r="AV276" s="13" t="s">
        <v>89</v>
      </c>
      <c r="AW276" s="13" t="s">
        <v>34</v>
      </c>
      <c r="AX276" s="13" t="s">
        <v>79</v>
      </c>
      <c r="AY276" s="244" t="s">
        <v>159</v>
      </c>
    </row>
    <row r="277" s="14" customFormat="1">
      <c r="A277" s="14"/>
      <c r="B277" s="245"/>
      <c r="C277" s="246"/>
      <c r="D277" s="235" t="s">
        <v>170</v>
      </c>
      <c r="E277" s="247" t="s">
        <v>1</v>
      </c>
      <c r="F277" s="248" t="s">
        <v>177</v>
      </c>
      <c r="G277" s="246"/>
      <c r="H277" s="249">
        <v>5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170</v>
      </c>
      <c r="AU277" s="255" t="s">
        <v>89</v>
      </c>
      <c r="AV277" s="14" t="s">
        <v>165</v>
      </c>
      <c r="AW277" s="14" t="s">
        <v>34</v>
      </c>
      <c r="AX277" s="14" t="s">
        <v>87</v>
      </c>
      <c r="AY277" s="255" t="s">
        <v>159</v>
      </c>
    </row>
    <row r="278" s="2" customFormat="1" ht="24.15" customHeight="1">
      <c r="A278" s="38"/>
      <c r="B278" s="39"/>
      <c r="C278" s="219" t="s">
        <v>412</v>
      </c>
      <c r="D278" s="219" t="s">
        <v>161</v>
      </c>
      <c r="E278" s="220" t="s">
        <v>882</v>
      </c>
      <c r="F278" s="221" t="s">
        <v>883</v>
      </c>
      <c r="G278" s="222" t="s">
        <v>350</v>
      </c>
      <c r="H278" s="223">
        <v>5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44</v>
      </c>
      <c r="O278" s="91"/>
      <c r="P278" s="229">
        <f>O278*H278</f>
        <v>0</v>
      </c>
      <c r="Q278" s="229">
        <v>0.217338</v>
      </c>
      <c r="R278" s="229">
        <f>Q278*H278</f>
        <v>1.0866899999999999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165</v>
      </c>
      <c r="AT278" s="231" t="s">
        <v>161</v>
      </c>
      <c r="AU278" s="231" t="s">
        <v>89</v>
      </c>
      <c r="AY278" s="17" t="s">
        <v>159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87</v>
      </c>
      <c r="BK278" s="232">
        <f>ROUND(I278*H278,2)</f>
        <v>0</v>
      </c>
      <c r="BL278" s="17" t="s">
        <v>165</v>
      </c>
      <c r="BM278" s="231" t="s">
        <v>403</v>
      </c>
    </row>
    <row r="279" s="13" customFormat="1">
      <c r="A279" s="13"/>
      <c r="B279" s="233"/>
      <c r="C279" s="234"/>
      <c r="D279" s="235" t="s">
        <v>170</v>
      </c>
      <c r="E279" s="236" t="s">
        <v>1</v>
      </c>
      <c r="F279" s="237" t="s">
        <v>187</v>
      </c>
      <c r="G279" s="234"/>
      <c r="H279" s="238">
        <v>5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170</v>
      </c>
      <c r="AU279" s="244" t="s">
        <v>89</v>
      </c>
      <c r="AV279" s="13" t="s">
        <v>89</v>
      </c>
      <c r="AW279" s="13" t="s">
        <v>34</v>
      </c>
      <c r="AX279" s="13" t="s">
        <v>79</v>
      </c>
      <c r="AY279" s="244" t="s">
        <v>159</v>
      </c>
    </row>
    <row r="280" s="14" customFormat="1">
      <c r="A280" s="14"/>
      <c r="B280" s="245"/>
      <c r="C280" s="246"/>
      <c r="D280" s="235" t="s">
        <v>170</v>
      </c>
      <c r="E280" s="247" t="s">
        <v>1</v>
      </c>
      <c r="F280" s="248" t="s">
        <v>177</v>
      </c>
      <c r="G280" s="246"/>
      <c r="H280" s="249">
        <v>5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170</v>
      </c>
      <c r="AU280" s="255" t="s">
        <v>89</v>
      </c>
      <c r="AV280" s="14" t="s">
        <v>165</v>
      </c>
      <c r="AW280" s="14" t="s">
        <v>34</v>
      </c>
      <c r="AX280" s="14" t="s">
        <v>87</v>
      </c>
      <c r="AY280" s="255" t="s">
        <v>159</v>
      </c>
    </row>
    <row r="281" s="2" customFormat="1" ht="24.15" customHeight="1">
      <c r="A281" s="38"/>
      <c r="B281" s="39"/>
      <c r="C281" s="256" t="s">
        <v>291</v>
      </c>
      <c r="D281" s="256" t="s">
        <v>209</v>
      </c>
      <c r="E281" s="257" t="s">
        <v>884</v>
      </c>
      <c r="F281" s="258" t="s">
        <v>885</v>
      </c>
      <c r="G281" s="259" t="s">
        <v>350</v>
      </c>
      <c r="H281" s="260">
        <v>5</v>
      </c>
      <c r="I281" s="261"/>
      <c r="J281" s="262">
        <f>ROUND(I281*H281,2)</f>
        <v>0</v>
      </c>
      <c r="K281" s="263"/>
      <c r="L281" s="264"/>
      <c r="M281" s="265" t="s">
        <v>1</v>
      </c>
      <c r="N281" s="266" t="s">
        <v>44</v>
      </c>
      <c r="O281" s="91"/>
      <c r="P281" s="229">
        <f>O281*H281</f>
        <v>0</v>
      </c>
      <c r="Q281" s="229">
        <v>0.080000000000000002</v>
      </c>
      <c r="R281" s="229">
        <f>Q281*H281</f>
        <v>0.40000000000000002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202</v>
      </c>
      <c r="AT281" s="231" t="s">
        <v>209</v>
      </c>
      <c r="AU281" s="231" t="s">
        <v>89</v>
      </c>
      <c r="AY281" s="17" t="s">
        <v>159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87</v>
      </c>
      <c r="BK281" s="232">
        <f>ROUND(I281*H281,2)</f>
        <v>0</v>
      </c>
      <c r="BL281" s="17" t="s">
        <v>165</v>
      </c>
      <c r="BM281" s="231" t="s">
        <v>886</v>
      </c>
    </row>
    <row r="282" s="13" customFormat="1">
      <c r="A282" s="13"/>
      <c r="B282" s="233"/>
      <c r="C282" s="234"/>
      <c r="D282" s="235" t="s">
        <v>170</v>
      </c>
      <c r="E282" s="236" t="s">
        <v>1</v>
      </c>
      <c r="F282" s="237" t="s">
        <v>187</v>
      </c>
      <c r="G282" s="234"/>
      <c r="H282" s="238">
        <v>5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170</v>
      </c>
      <c r="AU282" s="244" t="s">
        <v>89</v>
      </c>
      <c r="AV282" s="13" t="s">
        <v>89</v>
      </c>
      <c r="AW282" s="13" t="s">
        <v>34</v>
      </c>
      <c r="AX282" s="13" t="s">
        <v>79</v>
      </c>
      <c r="AY282" s="244" t="s">
        <v>159</v>
      </c>
    </row>
    <row r="283" s="14" customFormat="1">
      <c r="A283" s="14"/>
      <c r="B283" s="245"/>
      <c r="C283" s="246"/>
      <c r="D283" s="235" t="s">
        <v>170</v>
      </c>
      <c r="E283" s="247" t="s">
        <v>1</v>
      </c>
      <c r="F283" s="248" t="s">
        <v>177</v>
      </c>
      <c r="G283" s="246"/>
      <c r="H283" s="249">
        <v>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170</v>
      </c>
      <c r="AU283" s="255" t="s">
        <v>89</v>
      </c>
      <c r="AV283" s="14" t="s">
        <v>165</v>
      </c>
      <c r="AW283" s="14" t="s">
        <v>34</v>
      </c>
      <c r="AX283" s="14" t="s">
        <v>87</v>
      </c>
      <c r="AY283" s="255" t="s">
        <v>159</v>
      </c>
    </row>
    <row r="284" s="2" customFormat="1" ht="24.15" customHeight="1">
      <c r="A284" s="38"/>
      <c r="B284" s="39"/>
      <c r="C284" s="219" t="s">
        <v>421</v>
      </c>
      <c r="D284" s="219" t="s">
        <v>161</v>
      </c>
      <c r="E284" s="220" t="s">
        <v>887</v>
      </c>
      <c r="F284" s="221" t="s">
        <v>888</v>
      </c>
      <c r="G284" s="222" t="s">
        <v>350</v>
      </c>
      <c r="H284" s="223">
        <v>12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44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165</v>
      </c>
      <c r="AT284" s="231" t="s">
        <v>161</v>
      </c>
      <c r="AU284" s="231" t="s">
        <v>89</v>
      </c>
      <c r="AY284" s="17" t="s">
        <v>159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87</v>
      </c>
      <c r="BK284" s="232">
        <f>ROUND(I284*H284,2)</f>
        <v>0</v>
      </c>
      <c r="BL284" s="17" t="s">
        <v>165</v>
      </c>
      <c r="BM284" s="231" t="s">
        <v>889</v>
      </c>
    </row>
    <row r="285" s="13" customFormat="1">
      <c r="A285" s="13"/>
      <c r="B285" s="233"/>
      <c r="C285" s="234"/>
      <c r="D285" s="235" t="s">
        <v>170</v>
      </c>
      <c r="E285" s="236" t="s">
        <v>1</v>
      </c>
      <c r="F285" s="237" t="s">
        <v>224</v>
      </c>
      <c r="G285" s="234"/>
      <c r="H285" s="238">
        <v>12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170</v>
      </c>
      <c r="AU285" s="244" t="s">
        <v>89</v>
      </c>
      <c r="AV285" s="13" t="s">
        <v>89</v>
      </c>
      <c r="AW285" s="13" t="s">
        <v>34</v>
      </c>
      <c r="AX285" s="13" t="s">
        <v>79</v>
      </c>
      <c r="AY285" s="244" t="s">
        <v>159</v>
      </c>
    </row>
    <row r="286" s="14" customFormat="1">
      <c r="A286" s="14"/>
      <c r="B286" s="245"/>
      <c r="C286" s="246"/>
      <c r="D286" s="235" t="s">
        <v>170</v>
      </c>
      <c r="E286" s="247" t="s">
        <v>1</v>
      </c>
      <c r="F286" s="248" t="s">
        <v>177</v>
      </c>
      <c r="G286" s="246"/>
      <c r="H286" s="249">
        <v>12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170</v>
      </c>
      <c r="AU286" s="255" t="s">
        <v>89</v>
      </c>
      <c r="AV286" s="14" t="s">
        <v>165</v>
      </c>
      <c r="AW286" s="14" t="s">
        <v>34</v>
      </c>
      <c r="AX286" s="14" t="s">
        <v>87</v>
      </c>
      <c r="AY286" s="255" t="s">
        <v>159</v>
      </c>
    </row>
    <row r="287" s="2" customFormat="1" ht="24.15" customHeight="1">
      <c r="A287" s="38"/>
      <c r="B287" s="39"/>
      <c r="C287" s="256" t="s">
        <v>300</v>
      </c>
      <c r="D287" s="256" t="s">
        <v>209</v>
      </c>
      <c r="E287" s="257" t="s">
        <v>890</v>
      </c>
      <c r="F287" s="258" t="s">
        <v>891</v>
      </c>
      <c r="G287" s="259" t="s">
        <v>350</v>
      </c>
      <c r="H287" s="260">
        <v>1</v>
      </c>
      <c r="I287" s="261"/>
      <c r="J287" s="262">
        <f>ROUND(I287*H287,2)</f>
        <v>0</v>
      </c>
      <c r="K287" s="263"/>
      <c r="L287" s="264"/>
      <c r="M287" s="265" t="s">
        <v>1</v>
      </c>
      <c r="N287" s="266" t="s">
        <v>44</v>
      </c>
      <c r="O287" s="91"/>
      <c r="P287" s="229">
        <f>O287*H287</f>
        <v>0</v>
      </c>
      <c r="Q287" s="229">
        <v>0.071999999999999995</v>
      </c>
      <c r="R287" s="229">
        <f>Q287*H287</f>
        <v>0.071999999999999995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202</v>
      </c>
      <c r="AT287" s="231" t="s">
        <v>209</v>
      </c>
      <c r="AU287" s="231" t="s">
        <v>89</v>
      </c>
      <c r="AY287" s="17" t="s">
        <v>159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87</v>
      </c>
      <c r="BK287" s="232">
        <f>ROUND(I287*H287,2)</f>
        <v>0</v>
      </c>
      <c r="BL287" s="17" t="s">
        <v>165</v>
      </c>
      <c r="BM287" s="231" t="s">
        <v>407</v>
      </c>
    </row>
    <row r="288" s="13" customFormat="1">
      <c r="A288" s="13"/>
      <c r="B288" s="233"/>
      <c r="C288" s="234"/>
      <c r="D288" s="235" t="s">
        <v>170</v>
      </c>
      <c r="E288" s="236" t="s">
        <v>1</v>
      </c>
      <c r="F288" s="237" t="s">
        <v>87</v>
      </c>
      <c r="G288" s="234"/>
      <c r="H288" s="238">
        <v>1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170</v>
      </c>
      <c r="AU288" s="244" t="s">
        <v>89</v>
      </c>
      <c r="AV288" s="13" t="s">
        <v>89</v>
      </c>
      <c r="AW288" s="13" t="s">
        <v>34</v>
      </c>
      <c r="AX288" s="13" t="s">
        <v>79</v>
      </c>
      <c r="AY288" s="244" t="s">
        <v>159</v>
      </c>
    </row>
    <row r="289" s="14" customFormat="1">
      <c r="A289" s="14"/>
      <c r="B289" s="245"/>
      <c r="C289" s="246"/>
      <c r="D289" s="235" t="s">
        <v>170</v>
      </c>
      <c r="E289" s="247" t="s">
        <v>1</v>
      </c>
      <c r="F289" s="248" t="s">
        <v>177</v>
      </c>
      <c r="G289" s="246"/>
      <c r="H289" s="249">
        <v>1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170</v>
      </c>
      <c r="AU289" s="255" t="s">
        <v>89</v>
      </c>
      <c r="AV289" s="14" t="s">
        <v>165</v>
      </c>
      <c r="AW289" s="14" t="s">
        <v>34</v>
      </c>
      <c r="AX289" s="14" t="s">
        <v>87</v>
      </c>
      <c r="AY289" s="255" t="s">
        <v>159</v>
      </c>
    </row>
    <row r="290" s="2" customFormat="1" ht="24.15" customHeight="1">
      <c r="A290" s="38"/>
      <c r="B290" s="39"/>
      <c r="C290" s="256" t="s">
        <v>429</v>
      </c>
      <c r="D290" s="256" t="s">
        <v>209</v>
      </c>
      <c r="E290" s="257" t="s">
        <v>892</v>
      </c>
      <c r="F290" s="258" t="s">
        <v>893</v>
      </c>
      <c r="G290" s="259" t="s">
        <v>350</v>
      </c>
      <c r="H290" s="260">
        <v>11</v>
      </c>
      <c r="I290" s="261"/>
      <c r="J290" s="262">
        <f>ROUND(I290*H290,2)</f>
        <v>0</v>
      </c>
      <c r="K290" s="263"/>
      <c r="L290" s="264"/>
      <c r="M290" s="265" t="s">
        <v>1</v>
      </c>
      <c r="N290" s="266" t="s">
        <v>44</v>
      </c>
      <c r="O290" s="91"/>
      <c r="P290" s="229">
        <f>O290*H290</f>
        <v>0</v>
      </c>
      <c r="Q290" s="229">
        <v>0.097000000000000003</v>
      </c>
      <c r="R290" s="229">
        <f>Q290*H290</f>
        <v>1.067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202</v>
      </c>
      <c r="AT290" s="231" t="s">
        <v>209</v>
      </c>
      <c r="AU290" s="231" t="s">
        <v>89</v>
      </c>
      <c r="AY290" s="17" t="s">
        <v>159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87</v>
      </c>
      <c r="BK290" s="232">
        <f>ROUND(I290*H290,2)</f>
        <v>0</v>
      </c>
      <c r="BL290" s="17" t="s">
        <v>165</v>
      </c>
      <c r="BM290" s="231" t="s">
        <v>411</v>
      </c>
    </row>
    <row r="291" s="13" customFormat="1">
      <c r="A291" s="13"/>
      <c r="B291" s="233"/>
      <c r="C291" s="234"/>
      <c r="D291" s="235" t="s">
        <v>170</v>
      </c>
      <c r="E291" s="236" t="s">
        <v>1</v>
      </c>
      <c r="F291" s="237" t="s">
        <v>220</v>
      </c>
      <c r="G291" s="234"/>
      <c r="H291" s="238">
        <v>11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170</v>
      </c>
      <c r="AU291" s="244" t="s">
        <v>89</v>
      </c>
      <c r="AV291" s="13" t="s">
        <v>89</v>
      </c>
      <c r="AW291" s="13" t="s">
        <v>34</v>
      </c>
      <c r="AX291" s="13" t="s">
        <v>79</v>
      </c>
      <c r="AY291" s="244" t="s">
        <v>159</v>
      </c>
    </row>
    <row r="292" s="14" customFormat="1">
      <c r="A292" s="14"/>
      <c r="B292" s="245"/>
      <c r="C292" s="246"/>
      <c r="D292" s="235" t="s">
        <v>170</v>
      </c>
      <c r="E292" s="247" t="s">
        <v>1</v>
      </c>
      <c r="F292" s="248" t="s">
        <v>177</v>
      </c>
      <c r="G292" s="246"/>
      <c r="H292" s="249">
        <v>11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170</v>
      </c>
      <c r="AU292" s="255" t="s">
        <v>89</v>
      </c>
      <c r="AV292" s="14" t="s">
        <v>165</v>
      </c>
      <c r="AW292" s="14" t="s">
        <v>34</v>
      </c>
      <c r="AX292" s="14" t="s">
        <v>87</v>
      </c>
      <c r="AY292" s="255" t="s">
        <v>159</v>
      </c>
    </row>
    <row r="293" s="2" customFormat="1" ht="24.15" customHeight="1">
      <c r="A293" s="38"/>
      <c r="B293" s="39"/>
      <c r="C293" s="256" t="s">
        <v>308</v>
      </c>
      <c r="D293" s="256" t="s">
        <v>209</v>
      </c>
      <c r="E293" s="257" t="s">
        <v>894</v>
      </c>
      <c r="F293" s="258" t="s">
        <v>895</v>
      </c>
      <c r="G293" s="259" t="s">
        <v>350</v>
      </c>
      <c r="H293" s="260">
        <v>12</v>
      </c>
      <c r="I293" s="261"/>
      <c r="J293" s="262">
        <f>ROUND(I293*H293,2)</f>
        <v>0</v>
      </c>
      <c r="K293" s="263"/>
      <c r="L293" s="264"/>
      <c r="M293" s="265" t="s">
        <v>1</v>
      </c>
      <c r="N293" s="266" t="s">
        <v>44</v>
      </c>
      <c r="O293" s="91"/>
      <c r="P293" s="229">
        <f>O293*H293</f>
        <v>0</v>
      </c>
      <c r="Q293" s="229">
        <v>0.080000000000000002</v>
      </c>
      <c r="R293" s="229">
        <f>Q293*H293</f>
        <v>0.95999999999999996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202</v>
      </c>
      <c r="AT293" s="231" t="s">
        <v>209</v>
      </c>
      <c r="AU293" s="231" t="s">
        <v>89</v>
      </c>
      <c r="AY293" s="17" t="s">
        <v>159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87</v>
      </c>
      <c r="BK293" s="232">
        <f>ROUND(I293*H293,2)</f>
        <v>0</v>
      </c>
      <c r="BL293" s="17" t="s">
        <v>165</v>
      </c>
      <c r="BM293" s="231" t="s">
        <v>416</v>
      </c>
    </row>
    <row r="294" s="13" customFormat="1">
      <c r="A294" s="13"/>
      <c r="B294" s="233"/>
      <c r="C294" s="234"/>
      <c r="D294" s="235" t="s">
        <v>170</v>
      </c>
      <c r="E294" s="236" t="s">
        <v>1</v>
      </c>
      <c r="F294" s="237" t="s">
        <v>224</v>
      </c>
      <c r="G294" s="234"/>
      <c r="H294" s="238">
        <v>12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170</v>
      </c>
      <c r="AU294" s="244" t="s">
        <v>89</v>
      </c>
      <c r="AV294" s="13" t="s">
        <v>89</v>
      </c>
      <c r="AW294" s="13" t="s">
        <v>34</v>
      </c>
      <c r="AX294" s="13" t="s">
        <v>79</v>
      </c>
      <c r="AY294" s="244" t="s">
        <v>159</v>
      </c>
    </row>
    <row r="295" s="14" customFormat="1">
      <c r="A295" s="14"/>
      <c r="B295" s="245"/>
      <c r="C295" s="246"/>
      <c r="D295" s="235" t="s">
        <v>170</v>
      </c>
      <c r="E295" s="247" t="s">
        <v>1</v>
      </c>
      <c r="F295" s="248" t="s">
        <v>177</v>
      </c>
      <c r="G295" s="246"/>
      <c r="H295" s="249">
        <v>12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170</v>
      </c>
      <c r="AU295" s="255" t="s">
        <v>89</v>
      </c>
      <c r="AV295" s="14" t="s">
        <v>165</v>
      </c>
      <c r="AW295" s="14" t="s">
        <v>34</v>
      </c>
      <c r="AX295" s="14" t="s">
        <v>87</v>
      </c>
      <c r="AY295" s="255" t="s">
        <v>159</v>
      </c>
    </row>
    <row r="296" s="2" customFormat="1" ht="24.15" customHeight="1">
      <c r="A296" s="38"/>
      <c r="B296" s="39"/>
      <c r="C296" s="256" t="s">
        <v>444</v>
      </c>
      <c r="D296" s="256" t="s">
        <v>209</v>
      </c>
      <c r="E296" s="257" t="s">
        <v>896</v>
      </c>
      <c r="F296" s="258" t="s">
        <v>897</v>
      </c>
      <c r="G296" s="259" t="s">
        <v>350</v>
      </c>
      <c r="H296" s="260">
        <v>12</v>
      </c>
      <c r="I296" s="261"/>
      <c r="J296" s="262">
        <f>ROUND(I296*H296,2)</f>
        <v>0</v>
      </c>
      <c r="K296" s="263"/>
      <c r="L296" s="264"/>
      <c r="M296" s="265" t="s">
        <v>1</v>
      </c>
      <c r="N296" s="266" t="s">
        <v>44</v>
      </c>
      <c r="O296" s="91"/>
      <c r="P296" s="229">
        <f>O296*H296</f>
        <v>0</v>
      </c>
      <c r="Q296" s="229">
        <v>0.027</v>
      </c>
      <c r="R296" s="229">
        <f>Q296*H296</f>
        <v>0.32400000000000001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202</v>
      </c>
      <c r="AT296" s="231" t="s">
        <v>209</v>
      </c>
      <c r="AU296" s="231" t="s">
        <v>89</v>
      </c>
      <c r="AY296" s="17" t="s">
        <v>159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87</v>
      </c>
      <c r="BK296" s="232">
        <f>ROUND(I296*H296,2)</f>
        <v>0</v>
      </c>
      <c r="BL296" s="17" t="s">
        <v>165</v>
      </c>
      <c r="BM296" s="231" t="s">
        <v>420</v>
      </c>
    </row>
    <row r="297" s="13" customFormat="1">
      <c r="A297" s="13"/>
      <c r="B297" s="233"/>
      <c r="C297" s="234"/>
      <c r="D297" s="235" t="s">
        <v>170</v>
      </c>
      <c r="E297" s="236" t="s">
        <v>1</v>
      </c>
      <c r="F297" s="237" t="s">
        <v>224</v>
      </c>
      <c r="G297" s="234"/>
      <c r="H297" s="238">
        <v>12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170</v>
      </c>
      <c r="AU297" s="244" t="s">
        <v>89</v>
      </c>
      <c r="AV297" s="13" t="s">
        <v>89</v>
      </c>
      <c r="AW297" s="13" t="s">
        <v>34</v>
      </c>
      <c r="AX297" s="13" t="s">
        <v>79</v>
      </c>
      <c r="AY297" s="244" t="s">
        <v>159</v>
      </c>
    </row>
    <row r="298" s="14" customFormat="1">
      <c r="A298" s="14"/>
      <c r="B298" s="245"/>
      <c r="C298" s="246"/>
      <c r="D298" s="235" t="s">
        <v>170</v>
      </c>
      <c r="E298" s="247" t="s">
        <v>1</v>
      </c>
      <c r="F298" s="248" t="s">
        <v>177</v>
      </c>
      <c r="G298" s="246"/>
      <c r="H298" s="249">
        <v>12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170</v>
      </c>
      <c r="AU298" s="255" t="s">
        <v>89</v>
      </c>
      <c r="AV298" s="14" t="s">
        <v>165</v>
      </c>
      <c r="AW298" s="14" t="s">
        <v>34</v>
      </c>
      <c r="AX298" s="14" t="s">
        <v>87</v>
      </c>
      <c r="AY298" s="255" t="s">
        <v>159</v>
      </c>
    </row>
    <row r="299" s="2" customFormat="1" ht="24.15" customHeight="1">
      <c r="A299" s="38"/>
      <c r="B299" s="39"/>
      <c r="C299" s="256" t="s">
        <v>311</v>
      </c>
      <c r="D299" s="256" t="s">
        <v>209</v>
      </c>
      <c r="E299" s="257" t="s">
        <v>898</v>
      </c>
      <c r="F299" s="258" t="s">
        <v>899</v>
      </c>
      <c r="G299" s="259" t="s">
        <v>350</v>
      </c>
      <c r="H299" s="260">
        <v>12</v>
      </c>
      <c r="I299" s="261"/>
      <c r="J299" s="262">
        <f>ROUND(I299*H299,2)</f>
        <v>0</v>
      </c>
      <c r="K299" s="263"/>
      <c r="L299" s="264"/>
      <c r="M299" s="265" t="s">
        <v>1</v>
      </c>
      <c r="N299" s="266" t="s">
        <v>44</v>
      </c>
      <c r="O299" s="91"/>
      <c r="P299" s="229">
        <f>O299*H299</f>
        <v>0</v>
      </c>
      <c r="Q299" s="229">
        <v>0.043799999999999999</v>
      </c>
      <c r="R299" s="229">
        <f>Q299*H299</f>
        <v>0.52559999999999996</v>
      </c>
      <c r="S299" s="229">
        <v>0</v>
      </c>
      <c r="T299" s="23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202</v>
      </c>
      <c r="AT299" s="231" t="s">
        <v>209</v>
      </c>
      <c r="AU299" s="231" t="s">
        <v>89</v>
      </c>
      <c r="AY299" s="17" t="s">
        <v>159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87</v>
      </c>
      <c r="BK299" s="232">
        <f>ROUND(I299*H299,2)</f>
        <v>0</v>
      </c>
      <c r="BL299" s="17" t="s">
        <v>165</v>
      </c>
      <c r="BM299" s="231" t="s">
        <v>424</v>
      </c>
    </row>
    <row r="300" s="13" customFormat="1">
      <c r="A300" s="13"/>
      <c r="B300" s="233"/>
      <c r="C300" s="234"/>
      <c r="D300" s="235" t="s">
        <v>170</v>
      </c>
      <c r="E300" s="236" t="s">
        <v>1</v>
      </c>
      <c r="F300" s="237" t="s">
        <v>224</v>
      </c>
      <c r="G300" s="234"/>
      <c r="H300" s="238">
        <v>12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170</v>
      </c>
      <c r="AU300" s="244" t="s">
        <v>89</v>
      </c>
      <c r="AV300" s="13" t="s">
        <v>89</v>
      </c>
      <c r="AW300" s="13" t="s">
        <v>34</v>
      </c>
      <c r="AX300" s="13" t="s">
        <v>79</v>
      </c>
      <c r="AY300" s="244" t="s">
        <v>159</v>
      </c>
    </row>
    <row r="301" s="14" customFormat="1">
      <c r="A301" s="14"/>
      <c r="B301" s="245"/>
      <c r="C301" s="246"/>
      <c r="D301" s="235" t="s">
        <v>170</v>
      </c>
      <c r="E301" s="247" t="s">
        <v>1</v>
      </c>
      <c r="F301" s="248" t="s">
        <v>177</v>
      </c>
      <c r="G301" s="246"/>
      <c r="H301" s="249">
        <v>12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170</v>
      </c>
      <c r="AU301" s="255" t="s">
        <v>89</v>
      </c>
      <c r="AV301" s="14" t="s">
        <v>165</v>
      </c>
      <c r="AW301" s="14" t="s">
        <v>34</v>
      </c>
      <c r="AX301" s="14" t="s">
        <v>87</v>
      </c>
      <c r="AY301" s="255" t="s">
        <v>159</v>
      </c>
    </row>
    <row r="302" s="2" customFormat="1" ht="21.75" customHeight="1">
      <c r="A302" s="38"/>
      <c r="B302" s="39"/>
      <c r="C302" s="256" t="s">
        <v>451</v>
      </c>
      <c r="D302" s="256" t="s">
        <v>209</v>
      </c>
      <c r="E302" s="257" t="s">
        <v>900</v>
      </c>
      <c r="F302" s="258" t="s">
        <v>901</v>
      </c>
      <c r="G302" s="259" t="s">
        <v>350</v>
      </c>
      <c r="H302" s="260">
        <v>12</v>
      </c>
      <c r="I302" s="261"/>
      <c r="J302" s="262">
        <f>ROUND(I302*H302,2)</f>
        <v>0</v>
      </c>
      <c r="K302" s="263"/>
      <c r="L302" s="264"/>
      <c r="M302" s="265" t="s">
        <v>1</v>
      </c>
      <c r="N302" s="266" t="s">
        <v>44</v>
      </c>
      <c r="O302" s="91"/>
      <c r="P302" s="229">
        <f>O302*H302</f>
        <v>0</v>
      </c>
      <c r="Q302" s="229">
        <v>0.111</v>
      </c>
      <c r="R302" s="229">
        <f>Q302*H302</f>
        <v>1.3320000000000001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202</v>
      </c>
      <c r="AT302" s="231" t="s">
        <v>209</v>
      </c>
      <c r="AU302" s="231" t="s">
        <v>89</v>
      </c>
      <c r="AY302" s="17" t="s">
        <v>159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87</v>
      </c>
      <c r="BK302" s="232">
        <f>ROUND(I302*H302,2)</f>
        <v>0</v>
      </c>
      <c r="BL302" s="17" t="s">
        <v>165</v>
      </c>
      <c r="BM302" s="231" t="s">
        <v>427</v>
      </c>
    </row>
    <row r="303" s="13" customFormat="1">
      <c r="A303" s="13"/>
      <c r="B303" s="233"/>
      <c r="C303" s="234"/>
      <c r="D303" s="235" t="s">
        <v>170</v>
      </c>
      <c r="E303" s="236" t="s">
        <v>1</v>
      </c>
      <c r="F303" s="237" t="s">
        <v>224</v>
      </c>
      <c r="G303" s="234"/>
      <c r="H303" s="238">
        <v>12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170</v>
      </c>
      <c r="AU303" s="244" t="s">
        <v>89</v>
      </c>
      <c r="AV303" s="13" t="s">
        <v>89</v>
      </c>
      <c r="AW303" s="13" t="s">
        <v>34</v>
      </c>
      <c r="AX303" s="13" t="s">
        <v>79</v>
      </c>
      <c r="AY303" s="244" t="s">
        <v>159</v>
      </c>
    </row>
    <row r="304" s="14" customFormat="1">
      <c r="A304" s="14"/>
      <c r="B304" s="245"/>
      <c r="C304" s="246"/>
      <c r="D304" s="235" t="s">
        <v>170</v>
      </c>
      <c r="E304" s="247" t="s">
        <v>1</v>
      </c>
      <c r="F304" s="248" t="s">
        <v>177</v>
      </c>
      <c r="G304" s="246"/>
      <c r="H304" s="249">
        <v>12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170</v>
      </c>
      <c r="AU304" s="255" t="s">
        <v>89</v>
      </c>
      <c r="AV304" s="14" t="s">
        <v>165</v>
      </c>
      <c r="AW304" s="14" t="s">
        <v>34</v>
      </c>
      <c r="AX304" s="14" t="s">
        <v>87</v>
      </c>
      <c r="AY304" s="255" t="s">
        <v>159</v>
      </c>
    </row>
    <row r="305" s="2" customFormat="1" ht="16.5" customHeight="1">
      <c r="A305" s="38"/>
      <c r="B305" s="39"/>
      <c r="C305" s="256" t="s">
        <v>455</v>
      </c>
      <c r="D305" s="256" t="s">
        <v>209</v>
      </c>
      <c r="E305" s="257" t="s">
        <v>902</v>
      </c>
      <c r="F305" s="258" t="s">
        <v>903</v>
      </c>
      <c r="G305" s="259" t="s">
        <v>350</v>
      </c>
      <c r="H305" s="260">
        <v>12</v>
      </c>
      <c r="I305" s="261"/>
      <c r="J305" s="262">
        <f>ROUND(I305*H305,2)</f>
        <v>0</v>
      </c>
      <c r="K305" s="263"/>
      <c r="L305" s="264"/>
      <c r="M305" s="265" t="s">
        <v>1</v>
      </c>
      <c r="N305" s="266" t="s">
        <v>44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202</v>
      </c>
      <c r="AT305" s="231" t="s">
        <v>209</v>
      </c>
      <c r="AU305" s="231" t="s">
        <v>89</v>
      </c>
      <c r="AY305" s="17" t="s">
        <v>159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87</v>
      </c>
      <c r="BK305" s="232">
        <f>ROUND(I305*H305,2)</f>
        <v>0</v>
      </c>
      <c r="BL305" s="17" t="s">
        <v>165</v>
      </c>
      <c r="BM305" s="231" t="s">
        <v>432</v>
      </c>
    </row>
    <row r="306" s="13" customFormat="1">
      <c r="A306" s="13"/>
      <c r="B306" s="233"/>
      <c r="C306" s="234"/>
      <c r="D306" s="235" t="s">
        <v>170</v>
      </c>
      <c r="E306" s="236" t="s">
        <v>1</v>
      </c>
      <c r="F306" s="237" t="s">
        <v>224</v>
      </c>
      <c r="G306" s="234"/>
      <c r="H306" s="238">
        <v>12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170</v>
      </c>
      <c r="AU306" s="244" t="s">
        <v>89</v>
      </c>
      <c r="AV306" s="13" t="s">
        <v>89</v>
      </c>
      <c r="AW306" s="13" t="s">
        <v>34</v>
      </c>
      <c r="AX306" s="13" t="s">
        <v>79</v>
      </c>
      <c r="AY306" s="244" t="s">
        <v>159</v>
      </c>
    </row>
    <row r="307" s="14" customFormat="1">
      <c r="A307" s="14"/>
      <c r="B307" s="245"/>
      <c r="C307" s="246"/>
      <c r="D307" s="235" t="s">
        <v>170</v>
      </c>
      <c r="E307" s="247" t="s">
        <v>1</v>
      </c>
      <c r="F307" s="248" t="s">
        <v>177</v>
      </c>
      <c r="G307" s="246"/>
      <c r="H307" s="249">
        <v>12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170</v>
      </c>
      <c r="AU307" s="255" t="s">
        <v>89</v>
      </c>
      <c r="AV307" s="14" t="s">
        <v>165</v>
      </c>
      <c r="AW307" s="14" t="s">
        <v>34</v>
      </c>
      <c r="AX307" s="14" t="s">
        <v>87</v>
      </c>
      <c r="AY307" s="255" t="s">
        <v>159</v>
      </c>
    </row>
    <row r="308" s="2" customFormat="1" ht="16.5" customHeight="1">
      <c r="A308" s="38"/>
      <c r="B308" s="39"/>
      <c r="C308" s="256" t="s">
        <v>462</v>
      </c>
      <c r="D308" s="256" t="s">
        <v>209</v>
      </c>
      <c r="E308" s="257" t="s">
        <v>904</v>
      </c>
      <c r="F308" s="258" t="s">
        <v>905</v>
      </c>
      <c r="G308" s="259" t="s">
        <v>350</v>
      </c>
      <c r="H308" s="260">
        <v>12</v>
      </c>
      <c r="I308" s="261"/>
      <c r="J308" s="262">
        <f>ROUND(I308*H308,2)</f>
        <v>0</v>
      </c>
      <c r="K308" s="263"/>
      <c r="L308" s="264"/>
      <c r="M308" s="265" t="s">
        <v>1</v>
      </c>
      <c r="N308" s="266" t="s">
        <v>44</v>
      </c>
      <c r="O308" s="91"/>
      <c r="P308" s="229">
        <f>O308*H308</f>
        <v>0</v>
      </c>
      <c r="Q308" s="229">
        <v>0.055300000000000002</v>
      </c>
      <c r="R308" s="229">
        <f>Q308*H308</f>
        <v>0.66359999999999997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202</v>
      </c>
      <c r="AT308" s="231" t="s">
        <v>209</v>
      </c>
      <c r="AU308" s="231" t="s">
        <v>89</v>
      </c>
      <c r="AY308" s="17" t="s">
        <v>159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87</v>
      </c>
      <c r="BK308" s="232">
        <f>ROUND(I308*H308,2)</f>
        <v>0</v>
      </c>
      <c r="BL308" s="17" t="s">
        <v>165</v>
      </c>
      <c r="BM308" s="231" t="s">
        <v>442</v>
      </c>
    </row>
    <row r="309" s="13" customFormat="1">
      <c r="A309" s="13"/>
      <c r="B309" s="233"/>
      <c r="C309" s="234"/>
      <c r="D309" s="235" t="s">
        <v>170</v>
      </c>
      <c r="E309" s="236" t="s">
        <v>1</v>
      </c>
      <c r="F309" s="237" t="s">
        <v>224</v>
      </c>
      <c r="G309" s="234"/>
      <c r="H309" s="238">
        <v>12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170</v>
      </c>
      <c r="AU309" s="244" t="s">
        <v>89</v>
      </c>
      <c r="AV309" s="13" t="s">
        <v>89</v>
      </c>
      <c r="AW309" s="13" t="s">
        <v>34</v>
      </c>
      <c r="AX309" s="13" t="s">
        <v>79</v>
      </c>
      <c r="AY309" s="244" t="s">
        <v>159</v>
      </c>
    </row>
    <row r="310" s="14" customFormat="1">
      <c r="A310" s="14"/>
      <c r="B310" s="245"/>
      <c r="C310" s="246"/>
      <c r="D310" s="235" t="s">
        <v>170</v>
      </c>
      <c r="E310" s="247" t="s">
        <v>1</v>
      </c>
      <c r="F310" s="248" t="s">
        <v>177</v>
      </c>
      <c r="G310" s="246"/>
      <c r="H310" s="249">
        <v>12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170</v>
      </c>
      <c r="AU310" s="255" t="s">
        <v>89</v>
      </c>
      <c r="AV310" s="14" t="s">
        <v>165</v>
      </c>
      <c r="AW310" s="14" t="s">
        <v>34</v>
      </c>
      <c r="AX310" s="14" t="s">
        <v>87</v>
      </c>
      <c r="AY310" s="255" t="s">
        <v>159</v>
      </c>
    </row>
    <row r="311" s="2" customFormat="1" ht="24.15" customHeight="1">
      <c r="A311" s="38"/>
      <c r="B311" s="39"/>
      <c r="C311" s="219" t="s">
        <v>323</v>
      </c>
      <c r="D311" s="219" t="s">
        <v>161</v>
      </c>
      <c r="E311" s="220" t="s">
        <v>906</v>
      </c>
      <c r="F311" s="221" t="s">
        <v>907</v>
      </c>
      <c r="G311" s="222" t="s">
        <v>168</v>
      </c>
      <c r="H311" s="223">
        <v>2.75</v>
      </c>
      <c r="I311" s="224"/>
      <c r="J311" s="225">
        <f>ROUND(I311*H311,2)</f>
        <v>0</v>
      </c>
      <c r="K311" s="226"/>
      <c r="L311" s="44"/>
      <c r="M311" s="227" t="s">
        <v>1</v>
      </c>
      <c r="N311" s="228" t="s">
        <v>44</v>
      </c>
      <c r="O311" s="91"/>
      <c r="P311" s="229">
        <f>O311*H311</f>
        <v>0</v>
      </c>
      <c r="Q311" s="229">
        <v>2.5018699999999998</v>
      </c>
      <c r="R311" s="229">
        <f>Q311*H311</f>
        <v>6.8801424999999998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165</v>
      </c>
      <c r="AT311" s="231" t="s">
        <v>161</v>
      </c>
      <c r="AU311" s="231" t="s">
        <v>89</v>
      </c>
      <c r="AY311" s="17" t="s">
        <v>159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87</v>
      </c>
      <c r="BK311" s="232">
        <f>ROUND(I311*H311,2)</f>
        <v>0</v>
      </c>
      <c r="BL311" s="17" t="s">
        <v>165</v>
      </c>
      <c r="BM311" s="231" t="s">
        <v>447</v>
      </c>
    </row>
    <row r="312" s="13" customFormat="1">
      <c r="A312" s="13"/>
      <c r="B312" s="233"/>
      <c r="C312" s="234"/>
      <c r="D312" s="235" t="s">
        <v>170</v>
      </c>
      <c r="E312" s="236" t="s">
        <v>1</v>
      </c>
      <c r="F312" s="237" t="s">
        <v>908</v>
      </c>
      <c r="G312" s="234"/>
      <c r="H312" s="238">
        <v>2.75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170</v>
      </c>
      <c r="AU312" s="244" t="s">
        <v>89</v>
      </c>
      <c r="AV312" s="13" t="s">
        <v>89</v>
      </c>
      <c r="AW312" s="13" t="s">
        <v>34</v>
      </c>
      <c r="AX312" s="13" t="s">
        <v>79</v>
      </c>
      <c r="AY312" s="244" t="s">
        <v>159</v>
      </c>
    </row>
    <row r="313" s="14" customFormat="1">
      <c r="A313" s="14"/>
      <c r="B313" s="245"/>
      <c r="C313" s="246"/>
      <c r="D313" s="235" t="s">
        <v>170</v>
      </c>
      <c r="E313" s="247" t="s">
        <v>1</v>
      </c>
      <c r="F313" s="248" t="s">
        <v>177</v>
      </c>
      <c r="G313" s="246"/>
      <c r="H313" s="249">
        <v>2.75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170</v>
      </c>
      <c r="AU313" s="255" t="s">
        <v>89</v>
      </c>
      <c r="AV313" s="14" t="s">
        <v>165</v>
      </c>
      <c r="AW313" s="14" t="s">
        <v>34</v>
      </c>
      <c r="AX313" s="14" t="s">
        <v>87</v>
      </c>
      <c r="AY313" s="255" t="s">
        <v>159</v>
      </c>
    </row>
    <row r="314" s="12" customFormat="1" ht="22.8" customHeight="1">
      <c r="A314" s="12"/>
      <c r="B314" s="203"/>
      <c r="C314" s="204"/>
      <c r="D314" s="205" t="s">
        <v>78</v>
      </c>
      <c r="E314" s="217" t="s">
        <v>208</v>
      </c>
      <c r="F314" s="217" t="s">
        <v>379</v>
      </c>
      <c r="G314" s="204"/>
      <c r="H314" s="204"/>
      <c r="I314" s="207"/>
      <c r="J314" s="218">
        <f>BK314</f>
        <v>0</v>
      </c>
      <c r="K314" s="204"/>
      <c r="L314" s="209"/>
      <c r="M314" s="210"/>
      <c r="N314" s="211"/>
      <c r="O314" s="211"/>
      <c r="P314" s="212">
        <f>SUM(P315:P323)</f>
        <v>0</v>
      </c>
      <c r="Q314" s="211"/>
      <c r="R314" s="212">
        <f>SUM(R315:R323)</f>
        <v>7.8297175000000001</v>
      </c>
      <c r="S314" s="211"/>
      <c r="T314" s="213">
        <f>SUM(T315:T323)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87</v>
      </c>
      <c r="AT314" s="215" t="s">
        <v>78</v>
      </c>
      <c r="AU314" s="215" t="s">
        <v>87</v>
      </c>
      <c r="AY314" s="214" t="s">
        <v>159</v>
      </c>
      <c r="BK314" s="216">
        <f>SUM(BK315:BK323)</f>
        <v>0</v>
      </c>
    </row>
    <row r="315" s="2" customFormat="1" ht="24.15" customHeight="1">
      <c r="A315" s="38"/>
      <c r="B315" s="39"/>
      <c r="C315" s="219" t="s">
        <v>471</v>
      </c>
      <c r="D315" s="219" t="s">
        <v>161</v>
      </c>
      <c r="E315" s="220" t="s">
        <v>909</v>
      </c>
      <c r="F315" s="221" t="s">
        <v>910</v>
      </c>
      <c r="G315" s="222" t="s">
        <v>251</v>
      </c>
      <c r="H315" s="223">
        <v>25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44</v>
      </c>
      <c r="O315" s="91"/>
      <c r="P315" s="229">
        <f>O315*H315</f>
        <v>0</v>
      </c>
      <c r="Q315" s="229">
        <v>0.29220869999999999</v>
      </c>
      <c r="R315" s="229">
        <f>Q315*H315</f>
        <v>7.3052174999999995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165</v>
      </c>
      <c r="AT315" s="231" t="s">
        <v>161</v>
      </c>
      <c r="AU315" s="231" t="s">
        <v>89</v>
      </c>
      <c r="AY315" s="17" t="s">
        <v>159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87</v>
      </c>
      <c r="BK315" s="232">
        <f>ROUND(I315*H315,2)</f>
        <v>0</v>
      </c>
      <c r="BL315" s="17" t="s">
        <v>165</v>
      </c>
      <c r="BM315" s="231" t="s">
        <v>911</v>
      </c>
    </row>
    <row r="316" s="13" customFormat="1">
      <c r="A316" s="13"/>
      <c r="B316" s="233"/>
      <c r="C316" s="234"/>
      <c r="D316" s="235" t="s">
        <v>170</v>
      </c>
      <c r="E316" s="236" t="s">
        <v>1</v>
      </c>
      <c r="F316" s="237" t="s">
        <v>288</v>
      </c>
      <c r="G316" s="234"/>
      <c r="H316" s="238">
        <v>25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170</v>
      </c>
      <c r="AU316" s="244" t="s">
        <v>89</v>
      </c>
      <c r="AV316" s="13" t="s">
        <v>89</v>
      </c>
      <c r="AW316" s="13" t="s">
        <v>34</v>
      </c>
      <c r="AX316" s="13" t="s">
        <v>79</v>
      </c>
      <c r="AY316" s="244" t="s">
        <v>159</v>
      </c>
    </row>
    <row r="317" s="14" customFormat="1">
      <c r="A317" s="14"/>
      <c r="B317" s="245"/>
      <c r="C317" s="246"/>
      <c r="D317" s="235" t="s">
        <v>170</v>
      </c>
      <c r="E317" s="247" t="s">
        <v>1</v>
      </c>
      <c r="F317" s="248" t="s">
        <v>177</v>
      </c>
      <c r="G317" s="246"/>
      <c r="H317" s="249">
        <v>25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170</v>
      </c>
      <c r="AU317" s="255" t="s">
        <v>89</v>
      </c>
      <c r="AV317" s="14" t="s">
        <v>165</v>
      </c>
      <c r="AW317" s="14" t="s">
        <v>34</v>
      </c>
      <c r="AX317" s="14" t="s">
        <v>87</v>
      </c>
      <c r="AY317" s="255" t="s">
        <v>159</v>
      </c>
    </row>
    <row r="318" s="2" customFormat="1" ht="24.15" customHeight="1">
      <c r="A318" s="38"/>
      <c r="B318" s="39"/>
      <c r="C318" s="256" t="s">
        <v>476</v>
      </c>
      <c r="D318" s="256" t="s">
        <v>209</v>
      </c>
      <c r="E318" s="257" t="s">
        <v>912</v>
      </c>
      <c r="F318" s="258" t="s">
        <v>913</v>
      </c>
      <c r="G318" s="259" t="s">
        <v>251</v>
      </c>
      <c r="H318" s="260">
        <v>25</v>
      </c>
      <c r="I318" s="261"/>
      <c r="J318" s="262">
        <f>ROUND(I318*H318,2)</f>
        <v>0</v>
      </c>
      <c r="K318" s="263"/>
      <c r="L318" s="264"/>
      <c r="M318" s="265" t="s">
        <v>1</v>
      </c>
      <c r="N318" s="266" t="s">
        <v>44</v>
      </c>
      <c r="O318" s="91"/>
      <c r="P318" s="229">
        <f>O318*H318</f>
        <v>0</v>
      </c>
      <c r="Q318" s="229">
        <v>0.0067000000000000002</v>
      </c>
      <c r="R318" s="229">
        <f>Q318*H318</f>
        <v>0.16750000000000001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202</v>
      </c>
      <c r="AT318" s="231" t="s">
        <v>209</v>
      </c>
      <c r="AU318" s="231" t="s">
        <v>89</v>
      </c>
      <c r="AY318" s="17" t="s">
        <v>159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87</v>
      </c>
      <c r="BK318" s="232">
        <f>ROUND(I318*H318,2)</f>
        <v>0</v>
      </c>
      <c r="BL318" s="17" t="s">
        <v>165</v>
      </c>
      <c r="BM318" s="231" t="s">
        <v>454</v>
      </c>
    </row>
    <row r="319" s="13" customFormat="1">
      <c r="A319" s="13"/>
      <c r="B319" s="233"/>
      <c r="C319" s="234"/>
      <c r="D319" s="235" t="s">
        <v>170</v>
      </c>
      <c r="E319" s="236" t="s">
        <v>1</v>
      </c>
      <c r="F319" s="237" t="s">
        <v>288</v>
      </c>
      <c r="G319" s="234"/>
      <c r="H319" s="238">
        <v>25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170</v>
      </c>
      <c r="AU319" s="244" t="s">
        <v>89</v>
      </c>
      <c r="AV319" s="13" t="s">
        <v>89</v>
      </c>
      <c r="AW319" s="13" t="s">
        <v>34</v>
      </c>
      <c r="AX319" s="13" t="s">
        <v>79</v>
      </c>
      <c r="AY319" s="244" t="s">
        <v>159</v>
      </c>
    </row>
    <row r="320" s="14" customFormat="1">
      <c r="A320" s="14"/>
      <c r="B320" s="245"/>
      <c r="C320" s="246"/>
      <c r="D320" s="235" t="s">
        <v>170</v>
      </c>
      <c r="E320" s="247" t="s">
        <v>1</v>
      </c>
      <c r="F320" s="248" t="s">
        <v>177</v>
      </c>
      <c r="G320" s="246"/>
      <c r="H320" s="249">
        <v>25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170</v>
      </c>
      <c r="AU320" s="255" t="s">
        <v>89</v>
      </c>
      <c r="AV320" s="14" t="s">
        <v>165</v>
      </c>
      <c r="AW320" s="14" t="s">
        <v>34</v>
      </c>
      <c r="AX320" s="14" t="s">
        <v>87</v>
      </c>
      <c r="AY320" s="255" t="s">
        <v>159</v>
      </c>
    </row>
    <row r="321" s="2" customFormat="1" ht="24.15" customHeight="1">
      <c r="A321" s="38"/>
      <c r="B321" s="39"/>
      <c r="C321" s="256" t="s">
        <v>482</v>
      </c>
      <c r="D321" s="256" t="s">
        <v>209</v>
      </c>
      <c r="E321" s="257" t="s">
        <v>914</v>
      </c>
      <c r="F321" s="258" t="s">
        <v>915</v>
      </c>
      <c r="G321" s="259" t="s">
        <v>251</v>
      </c>
      <c r="H321" s="260">
        <v>25</v>
      </c>
      <c r="I321" s="261"/>
      <c r="J321" s="262">
        <f>ROUND(I321*H321,2)</f>
        <v>0</v>
      </c>
      <c r="K321" s="263"/>
      <c r="L321" s="264"/>
      <c r="M321" s="265" t="s">
        <v>1</v>
      </c>
      <c r="N321" s="266" t="s">
        <v>44</v>
      </c>
      <c r="O321" s="91"/>
      <c r="P321" s="229">
        <f>O321*H321</f>
        <v>0</v>
      </c>
      <c r="Q321" s="229">
        <v>0.014279999999999999</v>
      </c>
      <c r="R321" s="229">
        <f>Q321*H321</f>
        <v>0.35699999999999998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202</v>
      </c>
      <c r="AT321" s="231" t="s">
        <v>209</v>
      </c>
      <c r="AU321" s="231" t="s">
        <v>89</v>
      </c>
      <c r="AY321" s="17" t="s">
        <v>159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87</v>
      </c>
      <c r="BK321" s="232">
        <f>ROUND(I321*H321,2)</f>
        <v>0</v>
      </c>
      <c r="BL321" s="17" t="s">
        <v>165</v>
      </c>
      <c r="BM321" s="231" t="s">
        <v>459</v>
      </c>
    </row>
    <row r="322" s="13" customFormat="1">
      <c r="A322" s="13"/>
      <c r="B322" s="233"/>
      <c r="C322" s="234"/>
      <c r="D322" s="235" t="s">
        <v>170</v>
      </c>
      <c r="E322" s="236" t="s">
        <v>1</v>
      </c>
      <c r="F322" s="237" t="s">
        <v>288</v>
      </c>
      <c r="G322" s="234"/>
      <c r="H322" s="238">
        <v>25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170</v>
      </c>
      <c r="AU322" s="244" t="s">
        <v>89</v>
      </c>
      <c r="AV322" s="13" t="s">
        <v>89</v>
      </c>
      <c r="AW322" s="13" t="s">
        <v>34</v>
      </c>
      <c r="AX322" s="13" t="s">
        <v>79</v>
      </c>
      <c r="AY322" s="244" t="s">
        <v>159</v>
      </c>
    </row>
    <row r="323" s="14" customFormat="1">
      <c r="A323" s="14"/>
      <c r="B323" s="245"/>
      <c r="C323" s="246"/>
      <c r="D323" s="235" t="s">
        <v>170</v>
      </c>
      <c r="E323" s="247" t="s">
        <v>1</v>
      </c>
      <c r="F323" s="248" t="s">
        <v>177</v>
      </c>
      <c r="G323" s="246"/>
      <c r="H323" s="249">
        <v>25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170</v>
      </c>
      <c r="AU323" s="255" t="s">
        <v>89</v>
      </c>
      <c r="AV323" s="14" t="s">
        <v>165</v>
      </c>
      <c r="AW323" s="14" t="s">
        <v>34</v>
      </c>
      <c r="AX323" s="14" t="s">
        <v>87</v>
      </c>
      <c r="AY323" s="255" t="s">
        <v>159</v>
      </c>
    </row>
    <row r="324" s="12" customFormat="1" ht="22.8" customHeight="1">
      <c r="A324" s="12"/>
      <c r="B324" s="203"/>
      <c r="C324" s="204"/>
      <c r="D324" s="205" t="s">
        <v>78</v>
      </c>
      <c r="E324" s="217" t="s">
        <v>480</v>
      </c>
      <c r="F324" s="217" t="s">
        <v>481</v>
      </c>
      <c r="G324" s="204"/>
      <c r="H324" s="204"/>
      <c r="I324" s="207"/>
      <c r="J324" s="218">
        <f>BK324</f>
        <v>0</v>
      </c>
      <c r="K324" s="204"/>
      <c r="L324" s="209"/>
      <c r="M324" s="210"/>
      <c r="N324" s="211"/>
      <c r="O324" s="211"/>
      <c r="P324" s="212">
        <f>P325</f>
        <v>0</v>
      </c>
      <c r="Q324" s="211"/>
      <c r="R324" s="212">
        <f>R325</f>
        <v>0</v>
      </c>
      <c r="S324" s="211"/>
      <c r="T324" s="213">
        <f>T325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4" t="s">
        <v>87</v>
      </c>
      <c r="AT324" s="215" t="s">
        <v>78</v>
      </c>
      <c r="AU324" s="215" t="s">
        <v>87</v>
      </c>
      <c r="AY324" s="214" t="s">
        <v>159</v>
      </c>
      <c r="BK324" s="216">
        <f>BK325</f>
        <v>0</v>
      </c>
    </row>
    <row r="325" s="2" customFormat="1" ht="24.15" customHeight="1">
      <c r="A325" s="38"/>
      <c r="B325" s="39"/>
      <c r="C325" s="219" t="s">
        <v>334</v>
      </c>
      <c r="D325" s="219" t="s">
        <v>161</v>
      </c>
      <c r="E325" s="220" t="s">
        <v>916</v>
      </c>
      <c r="F325" s="221" t="s">
        <v>917</v>
      </c>
      <c r="G325" s="222" t="s">
        <v>212</v>
      </c>
      <c r="H325" s="223">
        <v>298.44999999999999</v>
      </c>
      <c r="I325" s="224"/>
      <c r="J325" s="225">
        <f>ROUND(I325*H325,2)</f>
        <v>0</v>
      </c>
      <c r="K325" s="226"/>
      <c r="L325" s="44"/>
      <c r="M325" s="267" t="s">
        <v>1</v>
      </c>
      <c r="N325" s="268" t="s">
        <v>44</v>
      </c>
      <c r="O325" s="269"/>
      <c r="P325" s="270">
        <f>O325*H325</f>
        <v>0</v>
      </c>
      <c r="Q325" s="270">
        <v>0</v>
      </c>
      <c r="R325" s="270">
        <f>Q325*H325</f>
        <v>0</v>
      </c>
      <c r="S325" s="270">
        <v>0</v>
      </c>
      <c r="T325" s="271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165</v>
      </c>
      <c r="AT325" s="231" t="s">
        <v>161</v>
      </c>
      <c r="AU325" s="231" t="s">
        <v>89</v>
      </c>
      <c r="AY325" s="17" t="s">
        <v>159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87</v>
      </c>
      <c r="BK325" s="232">
        <f>ROUND(I325*H325,2)</f>
        <v>0</v>
      </c>
      <c r="BL325" s="17" t="s">
        <v>165</v>
      </c>
      <c r="BM325" s="231" t="s">
        <v>465</v>
      </c>
    </row>
    <row r="326" s="2" customFormat="1" ht="6.96" customHeight="1">
      <c r="A326" s="38"/>
      <c r="B326" s="66"/>
      <c r="C326" s="67"/>
      <c r="D326" s="67"/>
      <c r="E326" s="67"/>
      <c r="F326" s="67"/>
      <c r="G326" s="67"/>
      <c r="H326" s="67"/>
      <c r="I326" s="67"/>
      <c r="J326" s="67"/>
      <c r="K326" s="67"/>
      <c r="L326" s="44"/>
      <c r="M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</row>
  </sheetData>
  <sheetProtection sheet="1" autoFilter="0" formatColumns="0" formatRows="0" objects="1" scenarios="1" spinCount="100000" saltValue="uowuJ47Fz2gkSmoXA7UFcpiHg7RlORyuLr72DCheiFR507Pq/bvMN9c/J+IMrS9F1BdmyGiN/r59gtGLEV8TAQ==" hashValue="o1kINmv8SM5J/KyEeBKIHl5ClfC7SoEJitVvjNGfHhuBoiy4+WLkXfuu0ynaTesFPKghrIit4z7RR2++3C/LvQ==" algorithmName="SHA-512" password="CC35"/>
  <autoFilter ref="C122:K32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ROUND((SUM(BE121:BE166)),  2)</f>
        <v>0</v>
      </c>
      <c r="G33" s="38"/>
      <c r="H33" s="38"/>
      <c r="I33" s="155">
        <v>0.20999999999999999</v>
      </c>
      <c r="J33" s="154">
        <f>ROUND(((SUM(BE121:BE166))*I33),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ROUND((SUM(BF121:BF166)),  2)</f>
        <v>0</v>
      </c>
      <c r="G34" s="38"/>
      <c r="H34" s="38"/>
      <c r="I34" s="155">
        <v>0.14999999999999999</v>
      </c>
      <c r="J34" s="154">
        <f>ROUND(((SUM(BF121:BF166))*I34),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ROUND((SUM(BG121:BG166)),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ROUND((SUM(BH121:BH166)),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ROUND((SUM(BI121:BI166)),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IO-06 - Optická síť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140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919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5"/>
      <c r="C99" s="186"/>
      <c r="D99" s="187" t="s">
        <v>920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5"/>
      <c r="C100" s="186"/>
      <c r="D100" s="187" t="s">
        <v>921</v>
      </c>
      <c r="E100" s="188"/>
      <c r="F100" s="188"/>
      <c r="G100" s="188"/>
      <c r="H100" s="188"/>
      <c r="I100" s="188"/>
      <c r="J100" s="189">
        <f>J143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5"/>
      <c r="C101" s="186"/>
      <c r="D101" s="187" t="s">
        <v>922</v>
      </c>
      <c r="E101" s="188"/>
      <c r="F101" s="188"/>
      <c r="G101" s="188"/>
      <c r="H101" s="188"/>
      <c r="I101" s="188"/>
      <c r="J101" s="189">
        <f>J161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ROZ 180037 - Revitalizace veřejných ploch města Luby - Lokalita B, U Pily - IV.etapa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IO-06 - Optická síť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16. 1. 2022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Luby</v>
      </c>
      <c r="G117" s="40"/>
      <c r="H117" s="40"/>
      <c r="I117" s="32" t="s">
        <v>31</v>
      </c>
      <c r="J117" s="36" t="str">
        <f>E21</f>
        <v>A69-architekti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Ing.Pavel Šturc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145</v>
      </c>
      <c r="D120" s="194" t="s">
        <v>64</v>
      </c>
      <c r="E120" s="194" t="s">
        <v>60</v>
      </c>
      <c r="F120" s="194" t="s">
        <v>61</v>
      </c>
      <c r="G120" s="194" t="s">
        <v>146</v>
      </c>
      <c r="H120" s="194" t="s">
        <v>147</v>
      </c>
      <c r="I120" s="194" t="s">
        <v>148</v>
      </c>
      <c r="J120" s="195" t="s">
        <v>129</v>
      </c>
      <c r="K120" s="196" t="s">
        <v>149</v>
      </c>
      <c r="L120" s="197"/>
      <c r="M120" s="100" t="s">
        <v>1</v>
      </c>
      <c r="N120" s="101" t="s">
        <v>43</v>
      </c>
      <c r="O120" s="101" t="s">
        <v>150</v>
      </c>
      <c r="P120" s="101" t="s">
        <v>151</v>
      </c>
      <c r="Q120" s="101" t="s">
        <v>152</v>
      </c>
      <c r="R120" s="101" t="s">
        <v>153</v>
      </c>
      <c r="S120" s="101" t="s">
        <v>154</v>
      </c>
      <c r="T120" s="102" t="s">
        <v>155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156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3.7588537799999999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78</v>
      </c>
      <c r="AU121" s="17" t="s">
        <v>131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78</v>
      </c>
      <c r="E122" s="206" t="s">
        <v>486</v>
      </c>
      <c r="F122" s="206" t="s">
        <v>487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3.7588537799999999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89</v>
      </c>
      <c r="AT122" s="215" t="s">
        <v>78</v>
      </c>
      <c r="AU122" s="215" t="s">
        <v>79</v>
      </c>
      <c r="AY122" s="214" t="s">
        <v>159</v>
      </c>
      <c r="BK122" s="216">
        <f>BK123</f>
        <v>0</v>
      </c>
    </row>
    <row r="123" s="12" customFormat="1" ht="22.8" customHeight="1">
      <c r="A123" s="12"/>
      <c r="B123" s="203"/>
      <c r="C123" s="204"/>
      <c r="D123" s="205" t="s">
        <v>78</v>
      </c>
      <c r="E123" s="217" t="s">
        <v>209</v>
      </c>
      <c r="F123" s="217" t="s">
        <v>923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P124+P143+P161</f>
        <v>0</v>
      </c>
      <c r="Q123" s="211"/>
      <c r="R123" s="212">
        <f>R124+R143+R161</f>
        <v>3.7588537799999999</v>
      </c>
      <c r="S123" s="211"/>
      <c r="T123" s="213">
        <f>T124+T143+T161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178</v>
      </c>
      <c r="AT123" s="215" t="s">
        <v>78</v>
      </c>
      <c r="AU123" s="215" t="s">
        <v>87</v>
      </c>
      <c r="AY123" s="214" t="s">
        <v>159</v>
      </c>
      <c r="BK123" s="216">
        <f>BK124+BK143+BK161</f>
        <v>0</v>
      </c>
    </row>
    <row r="124" s="12" customFormat="1" ht="20.88" customHeight="1">
      <c r="A124" s="12"/>
      <c r="B124" s="203"/>
      <c r="C124" s="204"/>
      <c r="D124" s="205" t="s">
        <v>78</v>
      </c>
      <c r="E124" s="217" t="s">
        <v>924</v>
      </c>
      <c r="F124" s="217" t="s">
        <v>925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SUM(P125:P142)</f>
        <v>0</v>
      </c>
      <c r="Q124" s="211"/>
      <c r="R124" s="212">
        <f>SUM(R125:R142)</f>
        <v>0.031320000000000001</v>
      </c>
      <c r="S124" s="211"/>
      <c r="T124" s="213">
        <f>SUM(T125:T142)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178</v>
      </c>
      <c r="AT124" s="215" t="s">
        <v>78</v>
      </c>
      <c r="AU124" s="215" t="s">
        <v>89</v>
      </c>
      <c r="AY124" s="214" t="s">
        <v>159</v>
      </c>
      <c r="BK124" s="216">
        <f>SUM(BK125:BK142)</f>
        <v>0</v>
      </c>
    </row>
    <row r="125" s="2" customFormat="1" ht="24.15" customHeight="1">
      <c r="A125" s="38"/>
      <c r="B125" s="39"/>
      <c r="C125" s="219" t="s">
        <v>87</v>
      </c>
      <c r="D125" s="219" t="s">
        <v>161</v>
      </c>
      <c r="E125" s="220" t="s">
        <v>926</v>
      </c>
      <c r="F125" s="221" t="s">
        <v>927</v>
      </c>
      <c r="G125" s="222" t="s">
        <v>350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323</v>
      </c>
      <c r="AT125" s="231" t="s">
        <v>161</v>
      </c>
      <c r="AU125" s="231" t="s">
        <v>178</v>
      </c>
      <c r="AY125" s="17" t="s">
        <v>159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323</v>
      </c>
      <c r="BM125" s="231" t="s">
        <v>89</v>
      </c>
    </row>
    <row r="126" s="2" customFormat="1" ht="24.15" customHeight="1">
      <c r="A126" s="38"/>
      <c r="B126" s="39"/>
      <c r="C126" s="256" t="s">
        <v>89</v>
      </c>
      <c r="D126" s="256" t="s">
        <v>209</v>
      </c>
      <c r="E126" s="257" t="s">
        <v>928</v>
      </c>
      <c r="F126" s="258" t="s">
        <v>929</v>
      </c>
      <c r="G126" s="259" t="s">
        <v>415</v>
      </c>
      <c r="H126" s="260">
        <v>1</v>
      </c>
      <c r="I126" s="261"/>
      <c r="J126" s="262">
        <f>ROUND(I126*H126,2)</f>
        <v>0</v>
      </c>
      <c r="K126" s="263"/>
      <c r="L126" s="264"/>
      <c r="M126" s="265" t="s">
        <v>1</v>
      </c>
      <c r="N126" s="266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930</v>
      </c>
      <c r="AT126" s="231" t="s">
        <v>209</v>
      </c>
      <c r="AU126" s="231" t="s">
        <v>178</v>
      </c>
      <c r="AY126" s="17" t="s">
        <v>159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323</v>
      </c>
      <c r="BM126" s="231" t="s">
        <v>165</v>
      </c>
    </row>
    <row r="127" s="2" customFormat="1" ht="24.15" customHeight="1">
      <c r="A127" s="38"/>
      <c r="B127" s="39"/>
      <c r="C127" s="219" t="s">
        <v>178</v>
      </c>
      <c r="D127" s="219" t="s">
        <v>161</v>
      </c>
      <c r="E127" s="220" t="s">
        <v>931</v>
      </c>
      <c r="F127" s="221" t="s">
        <v>932</v>
      </c>
      <c r="G127" s="222" t="s">
        <v>251</v>
      </c>
      <c r="H127" s="223">
        <v>180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323</v>
      </c>
      <c r="AT127" s="231" t="s">
        <v>161</v>
      </c>
      <c r="AU127" s="231" t="s">
        <v>178</v>
      </c>
      <c r="AY127" s="17" t="s">
        <v>159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323</v>
      </c>
      <c r="BM127" s="231" t="s">
        <v>192</v>
      </c>
    </row>
    <row r="128" s="2" customFormat="1" ht="16.5" customHeight="1">
      <c r="A128" s="38"/>
      <c r="B128" s="39"/>
      <c r="C128" s="219" t="s">
        <v>165</v>
      </c>
      <c r="D128" s="219" t="s">
        <v>161</v>
      </c>
      <c r="E128" s="220" t="s">
        <v>933</v>
      </c>
      <c r="F128" s="221" t="s">
        <v>934</v>
      </c>
      <c r="G128" s="222" t="s">
        <v>251</v>
      </c>
      <c r="H128" s="223">
        <v>27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323</v>
      </c>
      <c r="AT128" s="231" t="s">
        <v>161</v>
      </c>
      <c r="AU128" s="231" t="s">
        <v>178</v>
      </c>
      <c r="AY128" s="17" t="s">
        <v>159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323</v>
      </c>
      <c r="BM128" s="231" t="s">
        <v>202</v>
      </c>
    </row>
    <row r="129" s="2" customFormat="1" ht="21.75" customHeight="1">
      <c r="A129" s="38"/>
      <c r="B129" s="39"/>
      <c r="C129" s="219" t="s">
        <v>187</v>
      </c>
      <c r="D129" s="219" t="s">
        <v>161</v>
      </c>
      <c r="E129" s="220" t="s">
        <v>935</v>
      </c>
      <c r="F129" s="221" t="s">
        <v>936</v>
      </c>
      <c r="G129" s="222" t="s">
        <v>251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323</v>
      </c>
      <c r="AT129" s="231" t="s">
        <v>161</v>
      </c>
      <c r="AU129" s="231" t="s">
        <v>178</v>
      </c>
      <c r="AY129" s="17" t="s">
        <v>159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323</v>
      </c>
      <c r="BM129" s="231" t="s">
        <v>215</v>
      </c>
    </row>
    <row r="130" s="2" customFormat="1" ht="24.15" customHeight="1">
      <c r="A130" s="38"/>
      <c r="B130" s="39"/>
      <c r="C130" s="256" t="s">
        <v>192</v>
      </c>
      <c r="D130" s="256" t="s">
        <v>209</v>
      </c>
      <c r="E130" s="257" t="s">
        <v>937</v>
      </c>
      <c r="F130" s="258" t="s">
        <v>938</v>
      </c>
      <c r="G130" s="259" t="s">
        <v>251</v>
      </c>
      <c r="H130" s="260">
        <v>207</v>
      </c>
      <c r="I130" s="261"/>
      <c r="J130" s="262">
        <f>ROUND(I130*H130,2)</f>
        <v>0</v>
      </c>
      <c r="K130" s="263"/>
      <c r="L130" s="264"/>
      <c r="M130" s="265" t="s">
        <v>1</v>
      </c>
      <c r="N130" s="266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930</v>
      </c>
      <c r="AT130" s="231" t="s">
        <v>209</v>
      </c>
      <c r="AU130" s="231" t="s">
        <v>178</v>
      </c>
      <c r="AY130" s="17" t="s">
        <v>159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323</v>
      </c>
      <c r="BM130" s="231" t="s">
        <v>224</v>
      </c>
    </row>
    <row r="131" s="2" customFormat="1" ht="24.15" customHeight="1">
      <c r="A131" s="38"/>
      <c r="B131" s="39"/>
      <c r="C131" s="219" t="s">
        <v>197</v>
      </c>
      <c r="D131" s="219" t="s">
        <v>161</v>
      </c>
      <c r="E131" s="220" t="s">
        <v>939</v>
      </c>
      <c r="F131" s="221" t="s">
        <v>940</v>
      </c>
      <c r="G131" s="222" t="s">
        <v>350</v>
      </c>
      <c r="H131" s="223">
        <v>3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323</v>
      </c>
      <c r="AT131" s="231" t="s">
        <v>161</v>
      </c>
      <c r="AU131" s="231" t="s">
        <v>178</v>
      </c>
      <c r="AY131" s="17" t="s">
        <v>159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323</v>
      </c>
      <c r="BM131" s="231" t="s">
        <v>235</v>
      </c>
    </row>
    <row r="132" s="2" customFormat="1" ht="16.5" customHeight="1">
      <c r="A132" s="38"/>
      <c r="B132" s="39"/>
      <c r="C132" s="256" t="s">
        <v>202</v>
      </c>
      <c r="D132" s="256" t="s">
        <v>209</v>
      </c>
      <c r="E132" s="257" t="s">
        <v>941</v>
      </c>
      <c r="F132" s="258" t="s">
        <v>942</v>
      </c>
      <c r="G132" s="259" t="s">
        <v>415</v>
      </c>
      <c r="H132" s="260">
        <v>3</v>
      </c>
      <c r="I132" s="261"/>
      <c r="J132" s="262">
        <f>ROUND(I132*H132,2)</f>
        <v>0</v>
      </c>
      <c r="K132" s="263"/>
      <c r="L132" s="264"/>
      <c r="M132" s="265" t="s">
        <v>1</v>
      </c>
      <c r="N132" s="266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930</v>
      </c>
      <c r="AT132" s="231" t="s">
        <v>209</v>
      </c>
      <c r="AU132" s="231" t="s">
        <v>178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323</v>
      </c>
      <c r="BM132" s="231" t="s">
        <v>243</v>
      </c>
    </row>
    <row r="133" s="2" customFormat="1" ht="24.15" customHeight="1">
      <c r="A133" s="38"/>
      <c r="B133" s="39"/>
      <c r="C133" s="219" t="s">
        <v>208</v>
      </c>
      <c r="D133" s="219" t="s">
        <v>161</v>
      </c>
      <c r="E133" s="220" t="s">
        <v>943</v>
      </c>
      <c r="F133" s="221" t="s">
        <v>944</v>
      </c>
      <c r="G133" s="222" t="s">
        <v>350</v>
      </c>
      <c r="H133" s="223">
        <v>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323</v>
      </c>
      <c r="AT133" s="231" t="s">
        <v>161</v>
      </c>
      <c r="AU133" s="231" t="s">
        <v>178</v>
      </c>
      <c r="AY133" s="17" t="s">
        <v>159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323</v>
      </c>
      <c r="BM133" s="231" t="s">
        <v>213</v>
      </c>
    </row>
    <row r="134" s="2" customFormat="1" ht="16.5" customHeight="1">
      <c r="A134" s="38"/>
      <c r="B134" s="39"/>
      <c r="C134" s="256" t="s">
        <v>215</v>
      </c>
      <c r="D134" s="256" t="s">
        <v>209</v>
      </c>
      <c r="E134" s="257" t="s">
        <v>945</v>
      </c>
      <c r="F134" s="258" t="s">
        <v>946</v>
      </c>
      <c r="G134" s="259" t="s">
        <v>415</v>
      </c>
      <c r="H134" s="260">
        <v>4</v>
      </c>
      <c r="I134" s="261"/>
      <c r="J134" s="262">
        <f>ROUND(I134*H134,2)</f>
        <v>0</v>
      </c>
      <c r="K134" s="263"/>
      <c r="L134" s="264"/>
      <c r="M134" s="265" t="s">
        <v>1</v>
      </c>
      <c r="N134" s="266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930</v>
      </c>
      <c r="AT134" s="231" t="s">
        <v>209</v>
      </c>
      <c r="AU134" s="231" t="s">
        <v>178</v>
      </c>
      <c r="AY134" s="17" t="s">
        <v>159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323</v>
      </c>
      <c r="BM134" s="231" t="s">
        <v>263</v>
      </c>
    </row>
    <row r="135" s="2" customFormat="1" ht="16.5" customHeight="1">
      <c r="A135" s="38"/>
      <c r="B135" s="39"/>
      <c r="C135" s="256" t="s">
        <v>220</v>
      </c>
      <c r="D135" s="256" t="s">
        <v>209</v>
      </c>
      <c r="E135" s="257" t="s">
        <v>947</v>
      </c>
      <c r="F135" s="258" t="s">
        <v>948</v>
      </c>
      <c r="G135" s="259" t="s">
        <v>415</v>
      </c>
      <c r="H135" s="260">
        <v>4</v>
      </c>
      <c r="I135" s="261"/>
      <c r="J135" s="262">
        <f>ROUND(I135*H135,2)</f>
        <v>0</v>
      </c>
      <c r="K135" s="263"/>
      <c r="L135" s="264"/>
      <c r="M135" s="265" t="s">
        <v>1</v>
      </c>
      <c r="N135" s="266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930</v>
      </c>
      <c r="AT135" s="231" t="s">
        <v>209</v>
      </c>
      <c r="AU135" s="231" t="s">
        <v>178</v>
      </c>
      <c r="AY135" s="17" t="s">
        <v>159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323</v>
      </c>
      <c r="BM135" s="231" t="s">
        <v>276</v>
      </c>
    </row>
    <row r="136" s="2" customFormat="1" ht="21.75" customHeight="1">
      <c r="A136" s="38"/>
      <c r="B136" s="39"/>
      <c r="C136" s="219" t="s">
        <v>224</v>
      </c>
      <c r="D136" s="219" t="s">
        <v>161</v>
      </c>
      <c r="E136" s="220" t="s">
        <v>949</v>
      </c>
      <c r="F136" s="221" t="s">
        <v>950</v>
      </c>
      <c r="G136" s="222" t="s">
        <v>251</v>
      </c>
      <c r="H136" s="223">
        <v>52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323</v>
      </c>
      <c r="AT136" s="231" t="s">
        <v>161</v>
      </c>
      <c r="AU136" s="231" t="s">
        <v>178</v>
      </c>
      <c r="AY136" s="17" t="s">
        <v>159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323</v>
      </c>
      <c r="BM136" s="231" t="s">
        <v>284</v>
      </c>
    </row>
    <row r="137" s="2" customFormat="1" ht="24.15" customHeight="1">
      <c r="A137" s="38"/>
      <c r="B137" s="39"/>
      <c r="C137" s="219" t="s">
        <v>230</v>
      </c>
      <c r="D137" s="219" t="s">
        <v>161</v>
      </c>
      <c r="E137" s="220" t="s">
        <v>951</v>
      </c>
      <c r="F137" s="221" t="s">
        <v>952</v>
      </c>
      <c r="G137" s="222" t="s">
        <v>251</v>
      </c>
      <c r="H137" s="223">
        <v>19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323</v>
      </c>
      <c r="AT137" s="231" t="s">
        <v>161</v>
      </c>
      <c r="AU137" s="231" t="s">
        <v>178</v>
      </c>
      <c r="AY137" s="17" t="s">
        <v>159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323</v>
      </c>
      <c r="BM137" s="231" t="s">
        <v>238</v>
      </c>
    </row>
    <row r="138" s="2" customFormat="1" ht="24.15" customHeight="1">
      <c r="A138" s="38"/>
      <c r="B138" s="39"/>
      <c r="C138" s="256" t="s">
        <v>235</v>
      </c>
      <c r="D138" s="256" t="s">
        <v>209</v>
      </c>
      <c r="E138" s="257" t="s">
        <v>953</v>
      </c>
      <c r="F138" s="258" t="s">
        <v>954</v>
      </c>
      <c r="G138" s="259" t="s">
        <v>251</v>
      </c>
      <c r="H138" s="260">
        <v>19</v>
      </c>
      <c r="I138" s="261"/>
      <c r="J138" s="262">
        <f>ROUND(I138*H138,2)</f>
        <v>0</v>
      </c>
      <c r="K138" s="263"/>
      <c r="L138" s="264"/>
      <c r="M138" s="265" t="s">
        <v>1</v>
      </c>
      <c r="N138" s="266" t="s">
        <v>44</v>
      </c>
      <c r="O138" s="91"/>
      <c r="P138" s="229">
        <f>O138*H138</f>
        <v>0</v>
      </c>
      <c r="Q138" s="229">
        <v>0.00068999999999999997</v>
      </c>
      <c r="R138" s="229">
        <f>Q138*H138</f>
        <v>0.01311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930</v>
      </c>
      <c r="AT138" s="231" t="s">
        <v>209</v>
      </c>
      <c r="AU138" s="231" t="s">
        <v>178</v>
      </c>
      <c r="AY138" s="17" t="s">
        <v>159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323</v>
      </c>
      <c r="BM138" s="231" t="s">
        <v>242</v>
      </c>
    </row>
    <row r="139" s="2" customFormat="1" ht="33" customHeight="1">
      <c r="A139" s="38"/>
      <c r="B139" s="39"/>
      <c r="C139" s="219" t="s">
        <v>8</v>
      </c>
      <c r="D139" s="219" t="s">
        <v>161</v>
      </c>
      <c r="E139" s="220" t="s">
        <v>955</v>
      </c>
      <c r="F139" s="221" t="s">
        <v>956</v>
      </c>
      <c r="G139" s="222" t="s">
        <v>251</v>
      </c>
      <c r="H139" s="223">
        <v>194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323</v>
      </c>
      <c r="AT139" s="231" t="s">
        <v>161</v>
      </c>
      <c r="AU139" s="231" t="s">
        <v>178</v>
      </c>
      <c r="AY139" s="17" t="s">
        <v>159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323</v>
      </c>
      <c r="BM139" s="231" t="s">
        <v>246</v>
      </c>
    </row>
    <row r="140" s="2" customFormat="1" ht="16.5" customHeight="1">
      <c r="A140" s="38"/>
      <c r="B140" s="39"/>
      <c r="C140" s="256" t="s">
        <v>243</v>
      </c>
      <c r="D140" s="256" t="s">
        <v>209</v>
      </c>
      <c r="E140" s="257" t="s">
        <v>957</v>
      </c>
      <c r="F140" s="258" t="s">
        <v>958</v>
      </c>
      <c r="G140" s="259" t="s">
        <v>251</v>
      </c>
      <c r="H140" s="260">
        <v>194</v>
      </c>
      <c r="I140" s="261"/>
      <c r="J140" s="262">
        <f>ROUND(I140*H140,2)</f>
        <v>0</v>
      </c>
      <c r="K140" s="263"/>
      <c r="L140" s="264"/>
      <c r="M140" s="265" t="s">
        <v>1</v>
      </c>
      <c r="N140" s="266" t="s">
        <v>44</v>
      </c>
      <c r="O140" s="91"/>
      <c r="P140" s="229">
        <f>O140*H140</f>
        <v>0</v>
      </c>
      <c r="Q140" s="229">
        <v>4.0000000000000003E-05</v>
      </c>
      <c r="R140" s="229">
        <f>Q140*H140</f>
        <v>0.0077600000000000004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930</v>
      </c>
      <c r="AT140" s="231" t="s">
        <v>209</v>
      </c>
      <c r="AU140" s="231" t="s">
        <v>178</v>
      </c>
      <c r="AY140" s="17" t="s">
        <v>159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323</v>
      </c>
      <c r="BM140" s="231" t="s">
        <v>252</v>
      </c>
    </row>
    <row r="141" s="2" customFormat="1" ht="24.15" customHeight="1">
      <c r="A141" s="38"/>
      <c r="B141" s="39"/>
      <c r="C141" s="219" t="s">
        <v>248</v>
      </c>
      <c r="D141" s="219" t="s">
        <v>161</v>
      </c>
      <c r="E141" s="220" t="s">
        <v>959</v>
      </c>
      <c r="F141" s="221" t="s">
        <v>960</v>
      </c>
      <c r="G141" s="222" t="s">
        <v>251</v>
      </c>
      <c r="H141" s="223">
        <v>19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323</v>
      </c>
      <c r="AT141" s="231" t="s">
        <v>161</v>
      </c>
      <c r="AU141" s="231" t="s">
        <v>178</v>
      </c>
      <c r="AY141" s="17" t="s">
        <v>159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323</v>
      </c>
      <c r="BM141" s="231" t="s">
        <v>255</v>
      </c>
    </row>
    <row r="142" s="2" customFormat="1" ht="24.15" customHeight="1">
      <c r="A142" s="38"/>
      <c r="B142" s="39"/>
      <c r="C142" s="256" t="s">
        <v>213</v>
      </c>
      <c r="D142" s="256" t="s">
        <v>209</v>
      </c>
      <c r="E142" s="257" t="s">
        <v>961</v>
      </c>
      <c r="F142" s="258" t="s">
        <v>962</v>
      </c>
      <c r="G142" s="259" t="s">
        <v>251</v>
      </c>
      <c r="H142" s="260">
        <v>19</v>
      </c>
      <c r="I142" s="261"/>
      <c r="J142" s="262">
        <f>ROUND(I142*H142,2)</f>
        <v>0</v>
      </c>
      <c r="K142" s="263"/>
      <c r="L142" s="264"/>
      <c r="M142" s="265" t="s">
        <v>1</v>
      </c>
      <c r="N142" s="266" t="s">
        <v>44</v>
      </c>
      <c r="O142" s="91"/>
      <c r="P142" s="229">
        <f>O142*H142</f>
        <v>0</v>
      </c>
      <c r="Q142" s="229">
        <v>0.00055000000000000003</v>
      </c>
      <c r="R142" s="229">
        <f>Q142*H142</f>
        <v>0.010450000000000001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930</v>
      </c>
      <c r="AT142" s="231" t="s">
        <v>209</v>
      </c>
      <c r="AU142" s="231" t="s">
        <v>178</v>
      </c>
      <c r="AY142" s="17" t="s">
        <v>159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323</v>
      </c>
      <c r="BM142" s="231" t="s">
        <v>347</v>
      </c>
    </row>
    <row r="143" s="12" customFormat="1" ht="20.88" customHeight="1">
      <c r="A143" s="12"/>
      <c r="B143" s="203"/>
      <c r="C143" s="204"/>
      <c r="D143" s="205" t="s">
        <v>78</v>
      </c>
      <c r="E143" s="217" t="s">
        <v>963</v>
      </c>
      <c r="F143" s="217" t="s">
        <v>964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SUM(P144:P160)</f>
        <v>0</v>
      </c>
      <c r="Q143" s="211"/>
      <c r="R143" s="212">
        <f>SUM(R144:R160)</f>
        <v>3.7275337799999999</v>
      </c>
      <c r="S143" s="211"/>
      <c r="T143" s="213">
        <f>SUM(T144:T160)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178</v>
      </c>
      <c r="AT143" s="215" t="s">
        <v>78</v>
      </c>
      <c r="AU143" s="215" t="s">
        <v>89</v>
      </c>
      <c r="AY143" s="214" t="s">
        <v>159</v>
      </c>
      <c r="BK143" s="216">
        <f>SUM(BK144:BK160)</f>
        <v>0</v>
      </c>
    </row>
    <row r="144" s="2" customFormat="1" ht="16.5" customHeight="1">
      <c r="A144" s="38"/>
      <c r="B144" s="39"/>
      <c r="C144" s="219" t="s">
        <v>258</v>
      </c>
      <c r="D144" s="219" t="s">
        <v>161</v>
      </c>
      <c r="E144" s="220" t="s">
        <v>965</v>
      </c>
      <c r="F144" s="221" t="s">
        <v>966</v>
      </c>
      <c r="G144" s="222" t="s">
        <v>415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323</v>
      </c>
      <c r="AT144" s="231" t="s">
        <v>161</v>
      </c>
      <c r="AU144" s="231" t="s">
        <v>178</v>
      </c>
      <c r="AY144" s="17" t="s">
        <v>159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323</v>
      </c>
      <c r="BM144" s="231" t="s">
        <v>356</v>
      </c>
    </row>
    <row r="145" s="2" customFormat="1" ht="24.15" customHeight="1">
      <c r="A145" s="38"/>
      <c r="B145" s="39"/>
      <c r="C145" s="219" t="s">
        <v>263</v>
      </c>
      <c r="D145" s="219" t="s">
        <v>161</v>
      </c>
      <c r="E145" s="220" t="s">
        <v>967</v>
      </c>
      <c r="F145" s="221" t="s">
        <v>968</v>
      </c>
      <c r="G145" s="222" t="s">
        <v>350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323</v>
      </c>
      <c r="AT145" s="231" t="s">
        <v>161</v>
      </c>
      <c r="AU145" s="231" t="s">
        <v>178</v>
      </c>
      <c r="AY145" s="17" t="s">
        <v>159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323</v>
      </c>
      <c r="BM145" s="231" t="s">
        <v>261</v>
      </c>
    </row>
    <row r="146" s="2" customFormat="1" ht="24.15" customHeight="1">
      <c r="A146" s="38"/>
      <c r="B146" s="39"/>
      <c r="C146" s="219" t="s">
        <v>7</v>
      </c>
      <c r="D146" s="219" t="s">
        <v>161</v>
      </c>
      <c r="E146" s="220" t="s">
        <v>969</v>
      </c>
      <c r="F146" s="221" t="s">
        <v>970</v>
      </c>
      <c r="G146" s="222" t="s">
        <v>168</v>
      </c>
      <c r="H146" s="223">
        <v>0.019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2.3010199999999998</v>
      </c>
      <c r="R146" s="229">
        <f>Q146*H146</f>
        <v>0.043719379999999995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323</v>
      </c>
      <c r="AT146" s="231" t="s">
        <v>161</v>
      </c>
      <c r="AU146" s="231" t="s">
        <v>178</v>
      </c>
      <c r="AY146" s="17" t="s">
        <v>159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323</v>
      </c>
      <c r="BM146" s="231" t="s">
        <v>371</v>
      </c>
    </row>
    <row r="147" s="2" customFormat="1" ht="16.5" customHeight="1">
      <c r="A147" s="38"/>
      <c r="B147" s="39"/>
      <c r="C147" s="219" t="s">
        <v>276</v>
      </c>
      <c r="D147" s="219" t="s">
        <v>161</v>
      </c>
      <c r="E147" s="220" t="s">
        <v>971</v>
      </c>
      <c r="F147" s="221" t="s">
        <v>972</v>
      </c>
      <c r="G147" s="222" t="s">
        <v>251</v>
      </c>
      <c r="H147" s="223">
        <v>27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323</v>
      </c>
      <c r="AT147" s="231" t="s">
        <v>161</v>
      </c>
      <c r="AU147" s="231" t="s">
        <v>178</v>
      </c>
      <c r="AY147" s="17" t="s">
        <v>159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323</v>
      </c>
      <c r="BM147" s="231" t="s">
        <v>266</v>
      </c>
    </row>
    <row r="148" s="2" customFormat="1" ht="24.15" customHeight="1">
      <c r="A148" s="38"/>
      <c r="B148" s="39"/>
      <c r="C148" s="219" t="s">
        <v>280</v>
      </c>
      <c r="D148" s="219" t="s">
        <v>161</v>
      </c>
      <c r="E148" s="220" t="s">
        <v>973</v>
      </c>
      <c r="F148" s="221" t="s">
        <v>974</v>
      </c>
      <c r="G148" s="222" t="s">
        <v>251</v>
      </c>
      <c r="H148" s="223">
        <v>12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323</v>
      </c>
      <c r="AT148" s="231" t="s">
        <v>161</v>
      </c>
      <c r="AU148" s="231" t="s">
        <v>178</v>
      </c>
      <c r="AY148" s="17" t="s">
        <v>159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323</v>
      </c>
      <c r="BM148" s="231" t="s">
        <v>275</v>
      </c>
    </row>
    <row r="149" s="2" customFormat="1" ht="24.15" customHeight="1">
      <c r="A149" s="38"/>
      <c r="B149" s="39"/>
      <c r="C149" s="219" t="s">
        <v>284</v>
      </c>
      <c r="D149" s="219" t="s">
        <v>161</v>
      </c>
      <c r="E149" s="220" t="s">
        <v>975</v>
      </c>
      <c r="F149" s="221" t="s">
        <v>976</v>
      </c>
      <c r="G149" s="222" t="s">
        <v>251</v>
      </c>
      <c r="H149" s="223">
        <v>12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323</v>
      </c>
      <c r="AT149" s="231" t="s">
        <v>161</v>
      </c>
      <c r="AU149" s="231" t="s">
        <v>178</v>
      </c>
      <c r="AY149" s="17" t="s">
        <v>159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323</v>
      </c>
      <c r="BM149" s="231" t="s">
        <v>279</v>
      </c>
    </row>
    <row r="150" s="2" customFormat="1" ht="24.15" customHeight="1">
      <c r="A150" s="38"/>
      <c r="B150" s="39"/>
      <c r="C150" s="219" t="s">
        <v>288</v>
      </c>
      <c r="D150" s="219" t="s">
        <v>161</v>
      </c>
      <c r="E150" s="220" t="s">
        <v>977</v>
      </c>
      <c r="F150" s="221" t="s">
        <v>978</v>
      </c>
      <c r="G150" s="222" t="s">
        <v>251</v>
      </c>
      <c r="H150" s="223">
        <v>3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323</v>
      </c>
      <c r="AT150" s="231" t="s">
        <v>161</v>
      </c>
      <c r="AU150" s="231" t="s">
        <v>178</v>
      </c>
      <c r="AY150" s="17" t="s">
        <v>159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323</v>
      </c>
      <c r="BM150" s="231" t="s">
        <v>283</v>
      </c>
    </row>
    <row r="151" s="2" customFormat="1" ht="24.15" customHeight="1">
      <c r="A151" s="38"/>
      <c r="B151" s="39"/>
      <c r="C151" s="219" t="s">
        <v>238</v>
      </c>
      <c r="D151" s="219" t="s">
        <v>161</v>
      </c>
      <c r="E151" s="220" t="s">
        <v>979</v>
      </c>
      <c r="F151" s="221" t="s">
        <v>980</v>
      </c>
      <c r="G151" s="222" t="s">
        <v>168</v>
      </c>
      <c r="H151" s="223">
        <v>0.71999999999999997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2.3010199999999998</v>
      </c>
      <c r="R151" s="229">
        <f>Q151*H151</f>
        <v>1.6567343999999997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323</v>
      </c>
      <c r="AT151" s="231" t="s">
        <v>161</v>
      </c>
      <c r="AU151" s="231" t="s">
        <v>178</v>
      </c>
      <c r="AY151" s="17" t="s">
        <v>159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323</v>
      </c>
      <c r="BM151" s="231" t="s">
        <v>287</v>
      </c>
    </row>
    <row r="152" s="2" customFormat="1" ht="16.5" customHeight="1">
      <c r="A152" s="38"/>
      <c r="B152" s="39"/>
      <c r="C152" s="256" t="s">
        <v>305</v>
      </c>
      <c r="D152" s="256" t="s">
        <v>209</v>
      </c>
      <c r="E152" s="257" t="s">
        <v>981</v>
      </c>
      <c r="F152" s="258" t="s">
        <v>982</v>
      </c>
      <c r="G152" s="259" t="s">
        <v>251</v>
      </c>
      <c r="H152" s="260">
        <v>25</v>
      </c>
      <c r="I152" s="261"/>
      <c r="J152" s="262">
        <f>ROUND(I152*H152,2)</f>
        <v>0</v>
      </c>
      <c r="K152" s="263"/>
      <c r="L152" s="264"/>
      <c r="M152" s="265" t="s">
        <v>1</v>
      </c>
      <c r="N152" s="266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930</v>
      </c>
      <c r="AT152" s="231" t="s">
        <v>209</v>
      </c>
      <c r="AU152" s="231" t="s">
        <v>178</v>
      </c>
      <c r="AY152" s="17" t="s">
        <v>159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323</v>
      </c>
      <c r="BM152" s="231" t="s">
        <v>291</v>
      </c>
    </row>
    <row r="153" s="2" customFormat="1" ht="33" customHeight="1">
      <c r="A153" s="38"/>
      <c r="B153" s="39"/>
      <c r="C153" s="219" t="s">
        <v>242</v>
      </c>
      <c r="D153" s="219" t="s">
        <v>161</v>
      </c>
      <c r="E153" s="220" t="s">
        <v>983</v>
      </c>
      <c r="F153" s="221" t="s">
        <v>984</v>
      </c>
      <c r="G153" s="222" t="s">
        <v>251</v>
      </c>
      <c r="H153" s="223">
        <v>15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0.13500000000000001</v>
      </c>
      <c r="R153" s="229">
        <f>Q153*H153</f>
        <v>2.0250000000000004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323</v>
      </c>
      <c r="AT153" s="231" t="s">
        <v>161</v>
      </c>
      <c r="AU153" s="231" t="s">
        <v>178</v>
      </c>
      <c r="AY153" s="17" t="s">
        <v>159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323</v>
      </c>
      <c r="BM153" s="231" t="s">
        <v>300</v>
      </c>
    </row>
    <row r="154" s="2" customFormat="1" ht="16.5" customHeight="1">
      <c r="A154" s="38"/>
      <c r="B154" s="39"/>
      <c r="C154" s="256" t="s">
        <v>315</v>
      </c>
      <c r="D154" s="256" t="s">
        <v>209</v>
      </c>
      <c r="E154" s="257" t="s">
        <v>985</v>
      </c>
      <c r="F154" s="258" t="s">
        <v>986</v>
      </c>
      <c r="G154" s="259" t="s">
        <v>251</v>
      </c>
      <c r="H154" s="260">
        <v>4</v>
      </c>
      <c r="I154" s="261"/>
      <c r="J154" s="262">
        <f>ROUND(I154*H154,2)</f>
        <v>0</v>
      </c>
      <c r="K154" s="263"/>
      <c r="L154" s="264"/>
      <c r="M154" s="265" t="s">
        <v>1</v>
      </c>
      <c r="N154" s="266" t="s">
        <v>44</v>
      </c>
      <c r="O154" s="91"/>
      <c r="P154" s="229">
        <f>O154*H154</f>
        <v>0</v>
      </c>
      <c r="Q154" s="229">
        <v>0.00051999999999999995</v>
      </c>
      <c r="R154" s="229">
        <f>Q154*H154</f>
        <v>0.0020799999999999998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930</v>
      </c>
      <c r="AT154" s="231" t="s">
        <v>209</v>
      </c>
      <c r="AU154" s="231" t="s">
        <v>178</v>
      </c>
      <c r="AY154" s="17" t="s">
        <v>159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323</v>
      </c>
      <c r="BM154" s="231" t="s">
        <v>308</v>
      </c>
    </row>
    <row r="155" s="2" customFormat="1" ht="24.15" customHeight="1">
      <c r="A155" s="38"/>
      <c r="B155" s="39"/>
      <c r="C155" s="219" t="s">
        <v>246</v>
      </c>
      <c r="D155" s="219" t="s">
        <v>161</v>
      </c>
      <c r="E155" s="220" t="s">
        <v>987</v>
      </c>
      <c r="F155" s="221" t="s">
        <v>988</v>
      </c>
      <c r="G155" s="222" t="s">
        <v>251</v>
      </c>
      <c r="H155" s="223">
        <v>12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323</v>
      </c>
      <c r="AT155" s="231" t="s">
        <v>161</v>
      </c>
      <c r="AU155" s="231" t="s">
        <v>178</v>
      </c>
      <c r="AY155" s="17" t="s">
        <v>159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323</v>
      </c>
      <c r="BM155" s="231" t="s">
        <v>311</v>
      </c>
    </row>
    <row r="156" s="2" customFormat="1" ht="24.15" customHeight="1">
      <c r="A156" s="38"/>
      <c r="B156" s="39"/>
      <c r="C156" s="219" t="s">
        <v>326</v>
      </c>
      <c r="D156" s="219" t="s">
        <v>161</v>
      </c>
      <c r="E156" s="220" t="s">
        <v>989</v>
      </c>
      <c r="F156" s="221" t="s">
        <v>990</v>
      </c>
      <c r="G156" s="222" t="s">
        <v>251</v>
      </c>
      <c r="H156" s="223">
        <v>12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323</v>
      </c>
      <c r="AT156" s="231" t="s">
        <v>161</v>
      </c>
      <c r="AU156" s="231" t="s">
        <v>178</v>
      </c>
      <c r="AY156" s="17" t="s">
        <v>159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323</v>
      </c>
      <c r="BM156" s="231" t="s">
        <v>455</v>
      </c>
    </row>
    <row r="157" s="2" customFormat="1" ht="24.15" customHeight="1">
      <c r="A157" s="38"/>
      <c r="B157" s="39"/>
      <c r="C157" s="219" t="s">
        <v>252</v>
      </c>
      <c r="D157" s="219" t="s">
        <v>161</v>
      </c>
      <c r="E157" s="220" t="s">
        <v>991</v>
      </c>
      <c r="F157" s="221" t="s">
        <v>992</v>
      </c>
      <c r="G157" s="222" t="s">
        <v>251</v>
      </c>
      <c r="H157" s="223">
        <v>3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323</v>
      </c>
      <c r="AT157" s="231" t="s">
        <v>161</v>
      </c>
      <c r="AU157" s="231" t="s">
        <v>178</v>
      </c>
      <c r="AY157" s="17" t="s">
        <v>159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323</v>
      </c>
      <c r="BM157" s="231" t="s">
        <v>323</v>
      </c>
    </row>
    <row r="158" s="2" customFormat="1" ht="16.5" customHeight="1">
      <c r="A158" s="38"/>
      <c r="B158" s="39"/>
      <c r="C158" s="219" t="s">
        <v>335</v>
      </c>
      <c r="D158" s="219" t="s">
        <v>161</v>
      </c>
      <c r="E158" s="220" t="s">
        <v>993</v>
      </c>
      <c r="F158" s="221" t="s">
        <v>994</v>
      </c>
      <c r="G158" s="222" t="s">
        <v>212</v>
      </c>
      <c r="H158" s="223">
        <v>6.8600000000000003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323</v>
      </c>
      <c r="AT158" s="231" t="s">
        <v>161</v>
      </c>
      <c r="AU158" s="231" t="s">
        <v>178</v>
      </c>
      <c r="AY158" s="17" t="s">
        <v>159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323</v>
      </c>
      <c r="BM158" s="231" t="s">
        <v>476</v>
      </c>
    </row>
    <row r="159" s="2" customFormat="1" ht="24.15" customHeight="1">
      <c r="A159" s="38"/>
      <c r="B159" s="39"/>
      <c r="C159" s="219" t="s">
        <v>255</v>
      </c>
      <c r="D159" s="219" t="s">
        <v>161</v>
      </c>
      <c r="E159" s="220" t="s">
        <v>995</v>
      </c>
      <c r="F159" s="221" t="s">
        <v>996</v>
      </c>
      <c r="G159" s="222" t="s">
        <v>212</v>
      </c>
      <c r="H159" s="223">
        <v>34.299999999999997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323</v>
      </c>
      <c r="AT159" s="231" t="s">
        <v>161</v>
      </c>
      <c r="AU159" s="231" t="s">
        <v>178</v>
      </c>
      <c r="AY159" s="17" t="s">
        <v>159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323</v>
      </c>
      <c r="BM159" s="231" t="s">
        <v>334</v>
      </c>
    </row>
    <row r="160" s="2" customFormat="1" ht="33" customHeight="1">
      <c r="A160" s="38"/>
      <c r="B160" s="39"/>
      <c r="C160" s="219" t="s">
        <v>342</v>
      </c>
      <c r="D160" s="219" t="s">
        <v>161</v>
      </c>
      <c r="E160" s="220" t="s">
        <v>528</v>
      </c>
      <c r="F160" s="221" t="s">
        <v>529</v>
      </c>
      <c r="G160" s="222" t="s">
        <v>212</v>
      </c>
      <c r="H160" s="223">
        <v>6.8600000000000003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165</v>
      </c>
      <c r="AT160" s="231" t="s">
        <v>161</v>
      </c>
      <c r="AU160" s="231" t="s">
        <v>178</v>
      </c>
      <c r="AY160" s="17" t="s">
        <v>159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165</v>
      </c>
      <c r="BM160" s="231" t="s">
        <v>997</v>
      </c>
    </row>
    <row r="161" s="12" customFormat="1" ht="20.88" customHeight="1">
      <c r="A161" s="12"/>
      <c r="B161" s="203"/>
      <c r="C161" s="204"/>
      <c r="D161" s="205" t="s">
        <v>78</v>
      </c>
      <c r="E161" s="217" t="s">
        <v>998</v>
      </c>
      <c r="F161" s="217" t="s">
        <v>999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SUM(P162:P166)</f>
        <v>0</v>
      </c>
      <c r="Q161" s="211"/>
      <c r="R161" s="212">
        <f>SUM(R162:R166)</f>
        <v>0</v>
      </c>
      <c r="S161" s="211"/>
      <c r="T161" s="213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165</v>
      </c>
      <c r="AT161" s="215" t="s">
        <v>78</v>
      </c>
      <c r="AU161" s="215" t="s">
        <v>89</v>
      </c>
      <c r="AY161" s="214" t="s">
        <v>159</v>
      </c>
      <c r="BK161" s="216">
        <f>SUM(BK162:BK166)</f>
        <v>0</v>
      </c>
    </row>
    <row r="162" s="2" customFormat="1" ht="16.5" customHeight="1">
      <c r="A162" s="38"/>
      <c r="B162" s="39"/>
      <c r="C162" s="219" t="s">
        <v>347</v>
      </c>
      <c r="D162" s="219" t="s">
        <v>161</v>
      </c>
      <c r="E162" s="220" t="s">
        <v>1000</v>
      </c>
      <c r="F162" s="221" t="s">
        <v>1001</v>
      </c>
      <c r="G162" s="222" t="s">
        <v>415</v>
      </c>
      <c r="H162" s="223">
        <v>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44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1002</v>
      </c>
      <c r="AT162" s="231" t="s">
        <v>161</v>
      </c>
      <c r="AU162" s="231" t="s">
        <v>178</v>
      </c>
      <c r="AY162" s="17" t="s">
        <v>159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1002</v>
      </c>
      <c r="BM162" s="231" t="s">
        <v>341</v>
      </c>
    </row>
    <row r="163" s="2" customFormat="1" ht="16.5" customHeight="1">
      <c r="A163" s="38"/>
      <c r="B163" s="39"/>
      <c r="C163" s="219" t="s">
        <v>352</v>
      </c>
      <c r="D163" s="219" t="s">
        <v>161</v>
      </c>
      <c r="E163" s="220" t="s">
        <v>1003</v>
      </c>
      <c r="F163" s="221" t="s">
        <v>1004</v>
      </c>
      <c r="G163" s="222" t="s">
        <v>415</v>
      </c>
      <c r="H163" s="223">
        <v>1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44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1002</v>
      </c>
      <c r="AT163" s="231" t="s">
        <v>161</v>
      </c>
      <c r="AU163" s="231" t="s">
        <v>178</v>
      </c>
      <c r="AY163" s="17" t="s">
        <v>159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87</v>
      </c>
      <c r="BK163" s="232">
        <f>ROUND(I163*H163,2)</f>
        <v>0</v>
      </c>
      <c r="BL163" s="17" t="s">
        <v>1002</v>
      </c>
      <c r="BM163" s="231" t="s">
        <v>345</v>
      </c>
    </row>
    <row r="164" s="2" customFormat="1" ht="16.5" customHeight="1">
      <c r="A164" s="38"/>
      <c r="B164" s="39"/>
      <c r="C164" s="256" t="s">
        <v>356</v>
      </c>
      <c r="D164" s="256" t="s">
        <v>209</v>
      </c>
      <c r="E164" s="257" t="s">
        <v>1005</v>
      </c>
      <c r="F164" s="258" t="s">
        <v>1006</v>
      </c>
      <c r="G164" s="259" t="s">
        <v>415</v>
      </c>
      <c r="H164" s="260">
        <v>1</v>
      </c>
      <c r="I164" s="261"/>
      <c r="J164" s="262">
        <f>ROUND(I164*H164,2)</f>
        <v>0</v>
      </c>
      <c r="K164" s="263"/>
      <c r="L164" s="264"/>
      <c r="M164" s="265" t="s">
        <v>1</v>
      </c>
      <c r="N164" s="266" t="s">
        <v>44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1002</v>
      </c>
      <c r="AT164" s="231" t="s">
        <v>209</v>
      </c>
      <c r="AU164" s="231" t="s">
        <v>178</v>
      </c>
      <c r="AY164" s="17" t="s">
        <v>159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1002</v>
      </c>
      <c r="BM164" s="231" t="s">
        <v>498</v>
      </c>
    </row>
    <row r="165" s="2" customFormat="1" ht="21.75" customHeight="1">
      <c r="A165" s="38"/>
      <c r="B165" s="39"/>
      <c r="C165" s="219" t="s">
        <v>360</v>
      </c>
      <c r="D165" s="219" t="s">
        <v>161</v>
      </c>
      <c r="E165" s="220" t="s">
        <v>1007</v>
      </c>
      <c r="F165" s="221" t="s">
        <v>1008</v>
      </c>
      <c r="G165" s="222" t="s">
        <v>350</v>
      </c>
      <c r="H165" s="223">
        <v>4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1002</v>
      </c>
      <c r="AT165" s="231" t="s">
        <v>161</v>
      </c>
      <c r="AU165" s="231" t="s">
        <v>178</v>
      </c>
      <c r="AY165" s="17" t="s">
        <v>159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1002</v>
      </c>
      <c r="BM165" s="231" t="s">
        <v>351</v>
      </c>
    </row>
    <row r="166" s="2" customFormat="1" ht="16.5" customHeight="1">
      <c r="A166" s="38"/>
      <c r="B166" s="39"/>
      <c r="C166" s="219" t="s">
        <v>261</v>
      </c>
      <c r="D166" s="219" t="s">
        <v>161</v>
      </c>
      <c r="E166" s="220" t="s">
        <v>1009</v>
      </c>
      <c r="F166" s="221" t="s">
        <v>1010</v>
      </c>
      <c r="G166" s="222" t="s">
        <v>1011</v>
      </c>
      <c r="H166" s="223">
        <v>3</v>
      </c>
      <c r="I166" s="224"/>
      <c r="J166" s="225">
        <f>ROUND(I166*H166,2)</f>
        <v>0</v>
      </c>
      <c r="K166" s="226"/>
      <c r="L166" s="44"/>
      <c r="M166" s="267" t="s">
        <v>1</v>
      </c>
      <c r="N166" s="268" t="s">
        <v>44</v>
      </c>
      <c r="O166" s="269"/>
      <c r="P166" s="270">
        <f>O166*H166</f>
        <v>0</v>
      </c>
      <c r="Q166" s="270">
        <v>0</v>
      </c>
      <c r="R166" s="270">
        <f>Q166*H166</f>
        <v>0</v>
      </c>
      <c r="S166" s="270">
        <v>0</v>
      </c>
      <c r="T166" s="27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1002</v>
      </c>
      <c r="AT166" s="231" t="s">
        <v>161</v>
      </c>
      <c r="AU166" s="231" t="s">
        <v>178</v>
      </c>
      <c r="AY166" s="17" t="s">
        <v>159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1002</v>
      </c>
      <c r="BM166" s="231" t="s">
        <v>355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X5/YeWiIpFsocg03R5IDf9jy2zCHbJCObLcr4XBSXf4GYyA1Gsoxfv9c9aEgxxpuTAieMTpVa9ZiJ8RChss3dQ==" hashValue="SFoZJk9S71vr/ujCN3G/qz240PQ+w8F/kMRBgsUX2szOX457PRvI04aQWmyVbtw4kxIdVrSUyvPrZiCdSy5e/g==" algorithmName="SHA-512" password="CC35"/>
  <autoFilter ref="C120:K16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ROUND((SUM(BE126:BE176)),  2)</f>
        <v>0</v>
      </c>
      <c r="G33" s="38"/>
      <c r="H33" s="38"/>
      <c r="I33" s="155">
        <v>0.20999999999999999</v>
      </c>
      <c r="J33" s="154">
        <f>ROUND(((SUM(BE126:BE176))*I33),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ROUND((SUM(BF126:BF176)),  2)</f>
        <v>0</v>
      </c>
      <c r="G34" s="38"/>
      <c r="H34" s="38"/>
      <c r="I34" s="155">
        <v>0.14999999999999999</v>
      </c>
      <c r="J34" s="154">
        <f>ROUND(((SUM(BF126:BF176))*I34),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ROUND((SUM(BG126:BG176)),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ROUND((SUM(BH126:BH176)),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ROUND((SUM(BI126:BI176)),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SO-01-1 - Drobná architektura - pergola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132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133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134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512</v>
      </c>
      <c r="E100" s="188"/>
      <c r="F100" s="188"/>
      <c r="G100" s="188"/>
      <c r="H100" s="188"/>
      <c r="I100" s="188"/>
      <c r="J100" s="189">
        <f>J140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137</v>
      </c>
      <c r="E101" s="188"/>
      <c r="F101" s="188"/>
      <c r="G101" s="188"/>
      <c r="H101" s="188"/>
      <c r="I101" s="188"/>
      <c r="J101" s="189">
        <f>J142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138</v>
      </c>
      <c r="E102" s="188"/>
      <c r="F102" s="188"/>
      <c r="G102" s="188"/>
      <c r="H102" s="188"/>
      <c r="I102" s="188"/>
      <c r="J102" s="189">
        <f>J145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140</v>
      </c>
      <c r="E103" s="182"/>
      <c r="F103" s="182"/>
      <c r="G103" s="182"/>
      <c r="H103" s="182"/>
      <c r="I103" s="182"/>
      <c r="J103" s="183">
        <f>J148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513</v>
      </c>
      <c r="E104" s="188"/>
      <c r="F104" s="188"/>
      <c r="G104" s="188"/>
      <c r="H104" s="188"/>
      <c r="I104" s="188"/>
      <c r="J104" s="189">
        <f>J149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514</v>
      </c>
      <c r="E105" s="188"/>
      <c r="F105" s="188"/>
      <c r="G105" s="188"/>
      <c r="H105" s="188"/>
      <c r="I105" s="188"/>
      <c r="J105" s="189">
        <f>J157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515</v>
      </c>
      <c r="E106" s="188"/>
      <c r="F106" s="188"/>
      <c r="G106" s="188"/>
      <c r="H106" s="188"/>
      <c r="I106" s="188"/>
      <c r="J106" s="189">
        <f>J168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40"/>
      <c r="D116" s="40"/>
      <c r="E116" s="174" t="str">
        <f>E7</f>
        <v>ROZ 180037 - Revitalizace veřejných ploch města Luby - Lokalita B, U Pily - IV.etapa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SO-01-1 - Drobná architektura - pergola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16. 1. 2022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Město Luby</v>
      </c>
      <c r="G122" s="40"/>
      <c r="H122" s="40"/>
      <c r="I122" s="32" t="s">
        <v>31</v>
      </c>
      <c r="J122" s="36" t="str">
        <f>E21</f>
        <v>A69-architekti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35</v>
      </c>
      <c r="J123" s="36" t="str">
        <f>E24</f>
        <v>Ing.Pavel Šturc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145</v>
      </c>
      <c r="D125" s="194" t="s">
        <v>64</v>
      </c>
      <c r="E125" s="194" t="s">
        <v>60</v>
      </c>
      <c r="F125" s="194" t="s">
        <v>61</v>
      </c>
      <c r="G125" s="194" t="s">
        <v>146</v>
      </c>
      <c r="H125" s="194" t="s">
        <v>147</v>
      </c>
      <c r="I125" s="194" t="s">
        <v>148</v>
      </c>
      <c r="J125" s="195" t="s">
        <v>129</v>
      </c>
      <c r="K125" s="196" t="s">
        <v>149</v>
      </c>
      <c r="L125" s="197"/>
      <c r="M125" s="100" t="s">
        <v>1</v>
      </c>
      <c r="N125" s="101" t="s">
        <v>43</v>
      </c>
      <c r="O125" s="101" t="s">
        <v>150</v>
      </c>
      <c r="P125" s="101" t="s">
        <v>151</v>
      </c>
      <c r="Q125" s="101" t="s">
        <v>152</v>
      </c>
      <c r="R125" s="101" t="s">
        <v>153</v>
      </c>
      <c r="S125" s="101" t="s">
        <v>154</v>
      </c>
      <c r="T125" s="102" t="s">
        <v>155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156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P127+P148</f>
        <v>0</v>
      </c>
      <c r="Q126" s="104"/>
      <c r="R126" s="200">
        <f>R127+R148</f>
        <v>6.4794921999999993</v>
      </c>
      <c r="S126" s="104"/>
      <c r="T126" s="201">
        <f>T127+T148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78</v>
      </c>
      <c r="AU126" s="17" t="s">
        <v>131</v>
      </c>
      <c r="BK126" s="202">
        <f>BK127+BK148</f>
        <v>0</v>
      </c>
    </row>
    <row r="127" s="12" customFormat="1" ht="25.92" customHeight="1">
      <c r="A127" s="12"/>
      <c r="B127" s="203"/>
      <c r="C127" s="204"/>
      <c r="D127" s="205" t="s">
        <v>78</v>
      </c>
      <c r="E127" s="206" t="s">
        <v>157</v>
      </c>
      <c r="F127" s="206" t="s">
        <v>158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P128+P136+P140+P142+P145</f>
        <v>0</v>
      </c>
      <c r="Q127" s="211"/>
      <c r="R127" s="212">
        <f>R128+R136+R140+R142+R145</f>
        <v>4.5182535599999989</v>
      </c>
      <c r="S127" s="211"/>
      <c r="T127" s="213">
        <f>T128+T136+T140+T142+T145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87</v>
      </c>
      <c r="AT127" s="215" t="s">
        <v>78</v>
      </c>
      <c r="AU127" s="215" t="s">
        <v>79</v>
      </c>
      <c r="AY127" s="214" t="s">
        <v>159</v>
      </c>
      <c r="BK127" s="216">
        <f>BK128+BK136+BK140+BK142+BK145</f>
        <v>0</v>
      </c>
    </row>
    <row r="128" s="12" customFormat="1" ht="22.8" customHeight="1">
      <c r="A128" s="12"/>
      <c r="B128" s="203"/>
      <c r="C128" s="204"/>
      <c r="D128" s="205" t="s">
        <v>78</v>
      </c>
      <c r="E128" s="217" t="s">
        <v>87</v>
      </c>
      <c r="F128" s="217" t="s">
        <v>160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SUM(P129:P135)</f>
        <v>0</v>
      </c>
      <c r="Q128" s="211"/>
      <c r="R128" s="212">
        <f>SUM(R129:R135)</f>
        <v>0</v>
      </c>
      <c r="S128" s="211"/>
      <c r="T128" s="213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87</v>
      </c>
      <c r="AT128" s="215" t="s">
        <v>78</v>
      </c>
      <c r="AU128" s="215" t="s">
        <v>87</v>
      </c>
      <c r="AY128" s="214" t="s">
        <v>159</v>
      </c>
      <c r="BK128" s="216">
        <f>SUM(BK129:BK135)</f>
        <v>0</v>
      </c>
    </row>
    <row r="129" s="2" customFormat="1" ht="24.15" customHeight="1">
      <c r="A129" s="38"/>
      <c r="B129" s="39"/>
      <c r="C129" s="219" t="s">
        <v>87</v>
      </c>
      <c r="D129" s="219" t="s">
        <v>161</v>
      </c>
      <c r="E129" s="220" t="s">
        <v>1013</v>
      </c>
      <c r="F129" s="221" t="s">
        <v>1014</v>
      </c>
      <c r="G129" s="222" t="s">
        <v>168</v>
      </c>
      <c r="H129" s="223">
        <v>1.728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165</v>
      </c>
      <c r="AT129" s="231" t="s">
        <v>161</v>
      </c>
      <c r="AU129" s="231" t="s">
        <v>89</v>
      </c>
      <c r="AY129" s="17" t="s">
        <v>159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165</v>
      </c>
      <c r="BM129" s="231" t="s">
        <v>1015</v>
      </c>
    </row>
    <row r="130" s="15" customFormat="1">
      <c r="A130" s="15"/>
      <c r="B130" s="273"/>
      <c r="C130" s="274"/>
      <c r="D130" s="235" t="s">
        <v>170</v>
      </c>
      <c r="E130" s="275" t="s">
        <v>1</v>
      </c>
      <c r="F130" s="276" t="s">
        <v>1016</v>
      </c>
      <c r="G130" s="274"/>
      <c r="H130" s="275" t="s">
        <v>1</v>
      </c>
      <c r="I130" s="277"/>
      <c r="J130" s="274"/>
      <c r="K130" s="274"/>
      <c r="L130" s="278"/>
      <c r="M130" s="279"/>
      <c r="N130" s="280"/>
      <c r="O130" s="280"/>
      <c r="P130" s="280"/>
      <c r="Q130" s="280"/>
      <c r="R130" s="280"/>
      <c r="S130" s="280"/>
      <c r="T130" s="28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2" t="s">
        <v>170</v>
      </c>
      <c r="AU130" s="282" t="s">
        <v>89</v>
      </c>
      <c r="AV130" s="15" t="s">
        <v>87</v>
      </c>
      <c r="AW130" s="15" t="s">
        <v>34</v>
      </c>
      <c r="AX130" s="15" t="s">
        <v>79</v>
      </c>
      <c r="AY130" s="282" t="s">
        <v>159</v>
      </c>
    </row>
    <row r="131" s="13" customFormat="1">
      <c r="A131" s="13"/>
      <c r="B131" s="233"/>
      <c r="C131" s="234"/>
      <c r="D131" s="235" t="s">
        <v>170</v>
      </c>
      <c r="E131" s="236" t="s">
        <v>1</v>
      </c>
      <c r="F131" s="237" t="s">
        <v>1017</v>
      </c>
      <c r="G131" s="234"/>
      <c r="H131" s="238">
        <v>1.728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170</v>
      </c>
      <c r="AU131" s="244" t="s">
        <v>89</v>
      </c>
      <c r="AV131" s="13" t="s">
        <v>89</v>
      </c>
      <c r="AW131" s="13" t="s">
        <v>34</v>
      </c>
      <c r="AX131" s="13" t="s">
        <v>87</v>
      </c>
      <c r="AY131" s="244" t="s">
        <v>159</v>
      </c>
    </row>
    <row r="132" s="2" customFormat="1" ht="37.8" customHeight="1">
      <c r="A132" s="38"/>
      <c r="B132" s="39"/>
      <c r="C132" s="219" t="s">
        <v>89</v>
      </c>
      <c r="D132" s="219" t="s">
        <v>161</v>
      </c>
      <c r="E132" s="220" t="s">
        <v>183</v>
      </c>
      <c r="F132" s="221" t="s">
        <v>184</v>
      </c>
      <c r="G132" s="222" t="s">
        <v>168</v>
      </c>
      <c r="H132" s="223">
        <v>1.728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165</v>
      </c>
      <c r="AT132" s="231" t="s">
        <v>161</v>
      </c>
      <c r="AU132" s="231" t="s">
        <v>89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165</v>
      </c>
      <c r="BM132" s="231" t="s">
        <v>1018</v>
      </c>
    </row>
    <row r="133" s="13" customFormat="1">
      <c r="A133" s="13"/>
      <c r="B133" s="233"/>
      <c r="C133" s="234"/>
      <c r="D133" s="235" t="s">
        <v>170</v>
      </c>
      <c r="E133" s="236" t="s">
        <v>1</v>
      </c>
      <c r="F133" s="237" t="s">
        <v>1019</v>
      </c>
      <c r="G133" s="234"/>
      <c r="H133" s="238">
        <v>1.728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170</v>
      </c>
      <c r="AU133" s="244" t="s">
        <v>89</v>
      </c>
      <c r="AV133" s="13" t="s">
        <v>89</v>
      </c>
      <c r="AW133" s="13" t="s">
        <v>34</v>
      </c>
      <c r="AX133" s="13" t="s">
        <v>87</v>
      </c>
      <c r="AY133" s="244" t="s">
        <v>159</v>
      </c>
    </row>
    <row r="134" s="2" customFormat="1" ht="37.8" customHeight="1">
      <c r="A134" s="38"/>
      <c r="B134" s="39"/>
      <c r="C134" s="219" t="s">
        <v>178</v>
      </c>
      <c r="D134" s="219" t="s">
        <v>161</v>
      </c>
      <c r="E134" s="220" t="s">
        <v>188</v>
      </c>
      <c r="F134" s="221" t="s">
        <v>189</v>
      </c>
      <c r="G134" s="222" t="s">
        <v>168</v>
      </c>
      <c r="H134" s="223">
        <v>20.736000000000001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165</v>
      </c>
      <c r="AT134" s="231" t="s">
        <v>161</v>
      </c>
      <c r="AU134" s="231" t="s">
        <v>89</v>
      </c>
      <c r="AY134" s="17" t="s">
        <v>159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165</v>
      </c>
      <c r="BM134" s="231" t="s">
        <v>1020</v>
      </c>
    </row>
    <row r="135" s="13" customFormat="1">
      <c r="A135" s="13"/>
      <c r="B135" s="233"/>
      <c r="C135" s="234"/>
      <c r="D135" s="235" t="s">
        <v>170</v>
      </c>
      <c r="E135" s="236" t="s">
        <v>1</v>
      </c>
      <c r="F135" s="237" t="s">
        <v>1021</v>
      </c>
      <c r="G135" s="234"/>
      <c r="H135" s="238">
        <v>20.736000000000001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170</v>
      </c>
      <c r="AU135" s="244" t="s">
        <v>89</v>
      </c>
      <c r="AV135" s="13" t="s">
        <v>89</v>
      </c>
      <c r="AW135" s="13" t="s">
        <v>34</v>
      </c>
      <c r="AX135" s="13" t="s">
        <v>87</v>
      </c>
      <c r="AY135" s="244" t="s">
        <v>159</v>
      </c>
    </row>
    <row r="136" s="12" customFormat="1" ht="22.8" customHeight="1">
      <c r="A136" s="12"/>
      <c r="B136" s="203"/>
      <c r="C136" s="204"/>
      <c r="D136" s="205" t="s">
        <v>78</v>
      </c>
      <c r="E136" s="217" t="s">
        <v>89</v>
      </c>
      <c r="F136" s="217" t="s">
        <v>234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SUM(P137:P139)</f>
        <v>0</v>
      </c>
      <c r="Q136" s="211"/>
      <c r="R136" s="212">
        <f>SUM(R137:R139)</f>
        <v>4.3232313599999994</v>
      </c>
      <c r="S136" s="211"/>
      <c r="T136" s="213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87</v>
      </c>
      <c r="AT136" s="215" t="s">
        <v>78</v>
      </c>
      <c r="AU136" s="215" t="s">
        <v>87</v>
      </c>
      <c r="AY136" s="214" t="s">
        <v>159</v>
      </c>
      <c r="BK136" s="216">
        <f>SUM(BK137:BK139)</f>
        <v>0</v>
      </c>
    </row>
    <row r="137" s="2" customFormat="1" ht="16.5" customHeight="1">
      <c r="A137" s="38"/>
      <c r="B137" s="39"/>
      <c r="C137" s="219" t="s">
        <v>165</v>
      </c>
      <c r="D137" s="219" t="s">
        <v>161</v>
      </c>
      <c r="E137" s="220" t="s">
        <v>1022</v>
      </c>
      <c r="F137" s="221" t="s">
        <v>1023</v>
      </c>
      <c r="G137" s="222" t="s">
        <v>168</v>
      </c>
      <c r="H137" s="223">
        <v>1.728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2.5018699999999998</v>
      </c>
      <c r="R137" s="229">
        <f>Q137*H137</f>
        <v>4.3232313599999994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165</v>
      </c>
      <c r="AT137" s="231" t="s">
        <v>161</v>
      </c>
      <c r="AU137" s="231" t="s">
        <v>89</v>
      </c>
      <c r="AY137" s="17" t="s">
        <v>159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165</v>
      </c>
      <c r="BM137" s="231" t="s">
        <v>1024</v>
      </c>
    </row>
    <row r="138" s="15" customFormat="1">
      <c r="A138" s="15"/>
      <c r="B138" s="273"/>
      <c r="C138" s="274"/>
      <c r="D138" s="235" t="s">
        <v>170</v>
      </c>
      <c r="E138" s="275" t="s">
        <v>1</v>
      </c>
      <c r="F138" s="276" t="s">
        <v>1025</v>
      </c>
      <c r="G138" s="274"/>
      <c r="H138" s="275" t="s">
        <v>1</v>
      </c>
      <c r="I138" s="277"/>
      <c r="J138" s="274"/>
      <c r="K138" s="274"/>
      <c r="L138" s="278"/>
      <c r="M138" s="279"/>
      <c r="N138" s="280"/>
      <c r="O138" s="280"/>
      <c r="P138" s="280"/>
      <c r="Q138" s="280"/>
      <c r="R138" s="280"/>
      <c r="S138" s="280"/>
      <c r="T138" s="28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2" t="s">
        <v>170</v>
      </c>
      <c r="AU138" s="282" t="s">
        <v>89</v>
      </c>
      <c r="AV138" s="15" t="s">
        <v>87</v>
      </c>
      <c r="AW138" s="15" t="s">
        <v>34</v>
      </c>
      <c r="AX138" s="15" t="s">
        <v>79</v>
      </c>
      <c r="AY138" s="282" t="s">
        <v>159</v>
      </c>
    </row>
    <row r="139" s="13" customFormat="1">
      <c r="A139" s="13"/>
      <c r="B139" s="233"/>
      <c r="C139" s="234"/>
      <c r="D139" s="235" t="s">
        <v>170</v>
      </c>
      <c r="E139" s="236" t="s">
        <v>1</v>
      </c>
      <c r="F139" s="237" t="s">
        <v>1017</v>
      </c>
      <c r="G139" s="234"/>
      <c r="H139" s="238">
        <v>1.728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170</v>
      </c>
      <c r="AU139" s="244" t="s">
        <v>89</v>
      </c>
      <c r="AV139" s="13" t="s">
        <v>89</v>
      </c>
      <c r="AW139" s="13" t="s">
        <v>34</v>
      </c>
      <c r="AX139" s="13" t="s">
        <v>87</v>
      </c>
      <c r="AY139" s="244" t="s">
        <v>159</v>
      </c>
    </row>
    <row r="140" s="12" customFormat="1" ht="22.8" customHeight="1">
      <c r="A140" s="12"/>
      <c r="B140" s="203"/>
      <c r="C140" s="204"/>
      <c r="D140" s="205" t="s">
        <v>78</v>
      </c>
      <c r="E140" s="217" t="s">
        <v>192</v>
      </c>
      <c r="F140" s="217" t="s">
        <v>598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0.18917219999999999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87</v>
      </c>
      <c r="AT140" s="215" t="s">
        <v>78</v>
      </c>
      <c r="AU140" s="215" t="s">
        <v>87</v>
      </c>
      <c r="AY140" s="214" t="s">
        <v>159</v>
      </c>
      <c r="BK140" s="216">
        <f>BK141</f>
        <v>0</v>
      </c>
    </row>
    <row r="141" s="2" customFormat="1" ht="24.15" customHeight="1">
      <c r="A141" s="38"/>
      <c r="B141" s="39"/>
      <c r="C141" s="219" t="s">
        <v>187</v>
      </c>
      <c r="D141" s="219" t="s">
        <v>161</v>
      </c>
      <c r="E141" s="220" t="s">
        <v>602</v>
      </c>
      <c r="F141" s="221" t="s">
        <v>603</v>
      </c>
      <c r="G141" s="222" t="s">
        <v>227</v>
      </c>
      <c r="H141" s="223">
        <v>1351.23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44</v>
      </c>
      <c r="O141" s="91"/>
      <c r="P141" s="229">
        <f>O141*H141</f>
        <v>0</v>
      </c>
      <c r="Q141" s="229">
        <v>0.00013999999999999999</v>
      </c>
      <c r="R141" s="229">
        <f>Q141*H141</f>
        <v>0.18917219999999999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165</v>
      </c>
      <c r="AT141" s="231" t="s">
        <v>161</v>
      </c>
      <c r="AU141" s="231" t="s">
        <v>89</v>
      </c>
      <c r="AY141" s="17" t="s">
        <v>159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165</v>
      </c>
      <c r="BM141" s="231" t="s">
        <v>1026</v>
      </c>
    </row>
    <row r="142" s="12" customFormat="1" ht="22.8" customHeight="1">
      <c r="A142" s="12"/>
      <c r="B142" s="203"/>
      <c r="C142" s="204"/>
      <c r="D142" s="205" t="s">
        <v>78</v>
      </c>
      <c r="E142" s="217" t="s">
        <v>208</v>
      </c>
      <c r="F142" s="217" t="s">
        <v>379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SUM(P143:P144)</f>
        <v>0</v>
      </c>
      <c r="Q142" s="211"/>
      <c r="R142" s="212">
        <f>SUM(R143:R144)</f>
        <v>0.0058499999999999993</v>
      </c>
      <c r="S142" s="211"/>
      <c r="T142" s="213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87</v>
      </c>
      <c r="AT142" s="215" t="s">
        <v>78</v>
      </c>
      <c r="AU142" s="215" t="s">
        <v>87</v>
      </c>
      <c r="AY142" s="214" t="s">
        <v>159</v>
      </c>
      <c r="BK142" s="216">
        <f>SUM(BK143:BK144)</f>
        <v>0</v>
      </c>
    </row>
    <row r="143" s="2" customFormat="1" ht="33" customHeight="1">
      <c r="A143" s="38"/>
      <c r="B143" s="39"/>
      <c r="C143" s="219" t="s">
        <v>192</v>
      </c>
      <c r="D143" s="219" t="s">
        <v>161</v>
      </c>
      <c r="E143" s="220" t="s">
        <v>1027</v>
      </c>
      <c r="F143" s="221" t="s">
        <v>1028</v>
      </c>
      <c r="G143" s="222" t="s">
        <v>164</v>
      </c>
      <c r="H143" s="223">
        <v>45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44</v>
      </c>
      <c r="O143" s="91"/>
      <c r="P143" s="229">
        <f>O143*H143</f>
        <v>0</v>
      </c>
      <c r="Q143" s="229">
        <v>0.00012999999999999999</v>
      </c>
      <c r="R143" s="229">
        <f>Q143*H143</f>
        <v>0.0058499999999999993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165</v>
      </c>
      <c r="AT143" s="231" t="s">
        <v>161</v>
      </c>
      <c r="AU143" s="231" t="s">
        <v>89</v>
      </c>
      <c r="AY143" s="17" t="s">
        <v>159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165</v>
      </c>
      <c r="BM143" s="231" t="s">
        <v>1029</v>
      </c>
    </row>
    <row r="144" s="13" customFormat="1">
      <c r="A144" s="13"/>
      <c r="B144" s="233"/>
      <c r="C144" s="234"/>
      <c r="D144" s="235" t="s">
        <v>170</v>
      </c>
      <c r="E144" s="236" t="s">
        <v>1</v>
      </c>
      <c r="F144" s="237" t="s">
        <v>1030</v>
      </c>
      <c r="G144" s="234"/>
      <c r="H144" s="238">
        <v>45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170</v>
      </c>
      <c r="AU144" s="244" t="s">
        <v>89</v>
      </c>
      <c r="AV144" s="13" t="s">
        <v>89</v>
      </c>
      <c r="AW144" s="13" t="s">
        <v>34</v>
      </c>
      <c r="AX144" s="13" t="s">
        <v>87</v>
      </c>
      <c r="AY144" s="244" t="s">
        <v>159</v>
      </c>
    </row>
    <row r="145" s="12" customFormat="1" ht="22.8" customHeight="1">
      <c r="A145" s="12"/>
      <c r="B145" s="203"/>
      <c r="C145" s="204"/>
      <c r="D145" s="205" t="s">
        <v>78</v>
      </c>
      <c r="E145" s="217" t="s">
        <v>460</v>
      </c>
      <c r="F145" s="217" t="s">
        <v>461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SUM(P146:P147)</f>
        <v>0</v>
      </c>
      <c r="Q145" s="211"/>
      <c r="R145" s="212">
        <f>SUM(R146:R147)</f>
        <v>0</v>
      </c>
      <c r="S145" s="211"/>
      <c r="T145" s="213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87</v>
      </c>
      <c r="AT145" s="215" t="s">
        <v>78</v>
      </c>
      <c r="AU145" s="215" t="s">
        <v>87</v>
      </c>
      <c r="AY145" s="214" t="s">
        <v>159</v>
      </c>
      <c r="BK145" s="216">
        <f>SUM(BK146:BK147)</f>
        <v>0</v>
      </c>
    </row>
    <row r="146" s="2" customFormat="1" ht="44.25" customHeight="1">
      <c r="A146" s="38"/>
      <c r="B146" s="39"/>
      <c r="C146" s="219" t="s">
        <v>197</v>
      </c>
      <c r="D146" s="219" t="s">
        <v>161</v>
      </c>
      <c r="E146" s="220" t="s">
        <v>472</v>
      </c>
      <c r="F146" s="221" t="s">
        <v>473</v>
      </c>
      <c r="G146" s="222" t="s">
        <v>212</v>
      </c>
      <c r="H146" s="223">
        <v>3.2829999999999999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165</v>
      </c>
      <c r="AT146" s="231" t="s">
        <v>161</v>
      </c>
      <c r="AU146" s="231" t="s">
        <v>89</v>
      </c>
      <c r="AY146" s="17" t="s">
        <v>159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165</v>
      </c>
      <c r="BM146" s="231" t="s">
        <v>1031</v>
      </c>
    </row>
    <row r="147" s="13" customFormat="1">
      <c r="A147" s="13"/>
      <c r="B147" s="233"/>
      <c r="C147" s="234"/>
      <c r="D147" s="235" t="s">
        <v>170</v>
      </c>
      <c r="E147" s="236" t="s">
        <v>1</v>
      </c>
      <c r="F147" s="237" t="s">
        <v>1032</v>
      </c>
      <c r="G147" s="234"/>
      <c r="H147" s="238">
        <v>3.2829999999999999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170</v>
      </c>
      <c r="AU147" s="244" t="s">
        <v>89</v>
      </c>
      <c r="AV147" s="13" t="s">
        <v>89</v>
      </c>
      <c r="AW147" s="13" t="s">
        <v>34</v>
      </c>
      <c r="AX147" s="13" t="s">
        <v>87</v>
      </c>
      <c r="AY147" s="244" t="s">
        <v>159</v>
      </c>
    </row>
    <row r="148" s="12" customFormat="1" ht="25.92" customHeight="1">
      <c r="A148" s="12"/>
      <c r="B148" s="203"/>
      <c r="C148" s="204"/>
      <c r="D148" s="205" t="s">
        <v>78</v>
      </c>
      <c r="E148" s="206" t="s">
        <v>486</v>
      </c>
      <c r="F148" s="206" t="s">
        <v>487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P149+P157+P168</f>
        <v>0</v>
      </c>
      <c r="Q148" s="211"/>
      <c r="R148" s="212">
        <f>R149+R157+R168</f>
        <v>1.9612386399999999</v>
      </c>
      <c r="S148" s="211"/>
      <c r="T148" s="213">
        <f>T149+T157+T168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89</v>
      </c>
      <c r="AT148" s="215" t="s">
        <v>78</v>
      </c>
      <c r="AU148" s="215" t="s">
        <v>79</v>
      </c>
      <c r="AY148" s="214" t="s">
        <v>159</v>
      </c>
      <c r="BK148" s="216">
        <f>BK149+BK157+BK168</f>
        <v>0</v>
      </c>
    </row>
    <row r="149" s="12" customFormat="1" ht="22.8" customHeight="1">
      <c r="A149" s="12"/>
      <c r="B149" s="203"/>
      <c r="C149" s="204"/>
      <c r="D149" s="205" t="s">
        <v>78</v>
      </c>
      <c r="E149" s="217" t="s">
        <v>643</v>
      </c>
      <c r="F149" s="217" t="s">
        <v>644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SUM(P150:P156)</f>
        <v>0</v>
      </c>
      <c r="Q149" s="211"/>
      <c r="R149" s="212">
        <f>SUM(R150:R156)</f>
        <v>0.36241380000000001</v>
      </c>
      <c r="S149" s="211"/>
      <c r="T149" s="213">
        <f>SUM(T150:T156)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89</v>
      </c>
      <c r="AT149" s="215" t="s">
        <v>78</v>
      </c>
      <c r="AU149" s="215" t="s">
        <v>87</v>
      </c>
      <c r="AY149" s="214" t="s">
        <v>159</v>
      </c>
      <c r="BK149" s="216">
        <f>SUM(BK150:BK156)</f>
        <v>0</v>
      </c>
    </row>
    <row r="150" s="2" customFormat="1" ht="33" customHeight="1">
      <c r="A150" s="38"/>
      <c r="B150" s="39"/>
      <c r="C150" s="219" t="s">
        <v>202</v>
      </c>
      <c r="D150" s="219" t="s">
        <v>161</v>
      </c>
      <c r="E150" s="220" t="s">
        <v>645</v>
      </c>
      <c r="F150" s="221" t="s">
        <v>646</v>
      </c>
      <c r="G150" s="222" t="s">
        <v>168</v>
      </c>
      <c r="H150" s="223">
        <v>0.63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0.00189</v>
      </c>
      <c r="R150" s="229">
        <f>Q150*H150</f>
        <v>0.0011907000000000001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243</v>
      </c>
      <c r="AT150" s="231" t="s">
        <v>161</v>
      </c>
      <c r="AU150" s="231" t="s">
        <v>89</v>
      </c>
      <c r="AY150" s="17" t="s">
        <v>159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243</v>
      </c>
      <c r="BM150" s="231" t="s">
        <v>1033</v>
      </c>
    </row>
    <row r="151" s="2" customFormat="1" ht="24.15" customHeight="1">
      <c r="A151" s="38"/>
      <c r="B151" s="39"/>
      <c r="C151" s="219" t="s">
        <v>208</v>
      </c>
      <c r="D151" s="219" t="s">
        <v>161</v>
      </c>
      <c r="E151" s="220" t="s">
        <v>648</v>
      </c>
      <c r="F151" s="221" t="s">
        <v>649</v>
      </c>
      <c r="G151" s="222" t="s">
        <v>164</v>
      </c>
      <c r="H151" s="223">
        <v>99.906999999999996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243</v>
      </c>
      <c r="AT151" s="231" t="s">
        <v>161</v>
      </c>
      <c r="AU151" s="231" t="s">
        <v>89</v>
      </c>
      <c r="AY151" s="17" t="s">
        <v>159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243</v>
      </c>
      <c r="BM151" s="231" t="s">
        <v>1034</v>
      </c>
    </row>
    <row r="152" s="13" customFormat="1">
      <c r="A152" s="13"/>
      <c r="B152" s="233"/>
      <c r="C152" s="234"/>
      <c r="D152" s="235" t="s">
        <v>170</v>
      </c>
      <c r="E152" s="236" t="s">
        <v>1</v>
      </c>
      <c r="F152" s="237" t="s">
        <v>1035</v>
      </c>
      <c r="G152" s="234"/>
      <c r="H152" s="238">
        <v>99.906999999999996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170</v>
      </c>
      <c r="AU152" s="244" t="s">
        <v>89</v>
      </c>
      <c r="AV152" s="13" t="s">
        <v>89</v>
      </c>
      <c r="AW152" s="13" t="s">
        <v>34</v>
      </c>
      <c r="AX152" s="13" t="s">
        <v>87</v>
      </c>
      <c r="AY152" s="244" t="s">
        <v>159</v>
      </c>
    </row>
    <row r="153" s="2" customFormat="1" ht="24.15" customHeight="1">
      <c r="A153" s="38"/>
      <c r="B153" s="39"/>
      <c r="C153" s="256" t="s">
        <v>215</v>
      </c>
      <c r="D153" s="256" t="s">
        <v>209</v>
      </c>
      <c r="E153" s="257" t="s">
        <v>657</v>
      </c>
      <c r="F153" s="258" t="s">
        <v>658</v>
      </c>
      <c r="G153" s="259" t="s">
        <v>168</v>
      </c>
      <c r="H153" s="260">
        <v>0.63</v>
      </c>
      <c r="I153" s="261"/>
      <c r="J153" s="262">
        <f>ROUND(I153*H153,2)</f>
        <v>0</v>
      </c>
      <c r="K153" s="263"/>
      <c r="L153" s="264"/>
      <c r="M153" s="265" t="s">
        <v>1</v>
      </c>
      <c r="N153" s="266" t="s">
        <v>44</v>
      </c>
      <c r="O153" s="91"/>
      <c r="P153" s="229">
        <f>O153*H153</f>
        <v>0</v>
      </c>
      <c r="Q153" s="229">
        <v>0.55000000000000004</v>
      </c>
      <c r="R153" s="229">
        <f>Q153*H153</f>
        <v>0.34650000000000003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252</v>
      </c>
      <c r="AT153" s="231" t="s">
        <v>209</v>
      </c>
      <c r="AU153" s="231" t="s">
        <v>89</v>
      </c>
      <c r="AY153" s="17" t="s">
        <v>159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243</v>
      </c>
      <c r="BM153" s="231" t="s">
        <v>1036</v>
      </c>
    </row>
    <row r="154" s="13" customFormat="1">
      <c r="A154" s="13"/>
      <c r="B154" s="233"/>
      <c r="C154" s="234"/>
      <c r="D154" s="235" t="s">
        <v>170</v>
      </c>
      <c r="E154" s="236" t="s">
        <v>1</v>
      </c>
      <c r="F154" s="237" t="s">
        <v>1037</v>
      </c>
      <c r="G154" s="234"/>
      <c r="H154" s="238">
        <v>0.63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170</v>
      </c>
      <c r="AU154" s="244" t="s">
        <v>89</v>
      </c>
      <c r="AV154" s="13" t="s">
        <v>89</v>
      </c>
      <c r="AW154" s="13" t="s">
        <v>34</v>
      </c>
      <c r="AX154" s="13" t="s">
        <v>87</v>
      </c>
      <c r="AY154" s="244" t="s">
        <v>159</v>
      </c>
    </row>
    <row r="155" s="2" customFormat="1" ht="24.15" customHeight="1">
      <c r="A155" s="38"/>
      <c r="B155" s="39"/>
      <c r="C155" s="219" t="s">
        <v>220</v>
      </c>
      <c r="D155" s="219" t="s">
        <v>161</v>
      </c>
      <c r="E155" s="220" t="s">
        <v>663</v>
      </c>
      <c r="F155" s="221" t="s">
        <v>664</v>
      </c>
      <c r="G155" s="222" t="s">
        <v>168</v>
      </c>
      <c r="H155" s="223">
        <v>0.63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0.023369999999999998</v>
      </c>
      <c r="R155" s="229">
        <f>Q155*H155</f>
        <v>0.014723099999999999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243</v>
      </c>
      <c r="AT155" s="231" t="s">
        <v>161</v>
      </c>
      <c r="AU155" s="231" t="s">
        <v>89</v>
      </c>
      <c r="AY155" s="17" t="s">
        <v>159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243</v>
      </c>
      <c r="BM155" s="231" t="s">
        <v>1038</v>
      </c>
    </row>
    <row r="156" s="2" customFormat="1" ht="24.15" customHeight="1">
      <c r="A156" s="38"/>
      <c r="B156" s="39"/>
      <c r="C156" s="219" t="s">
        <v>224</v>
      </c>
      <c r="D156" s="219" t="s">
        <v>161</v>
      </c>
      <c r="E156" s="220" t="s">
        <v>666</v>
      </c>
      <c r="F156" s="221" t="s">
        <v>667</v>
      </c>
      <c r="G156" s="222" t="s">
        <v>212</v>
      </c>
      <c r="H156" s="223">
        <v>0.36199999999999999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243</v>
      </c>
      <c r="AT156" s="231" t="s">
        <v>161</v>
      </c>
      <c r="AU156" s="231" t="s">
        <v>89</v>
      </c>
      <c r="AY156" s="17" t="s">
        <v>159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243</v>
      </c>
      <c r="BM156" s="231" t="s">
        <v>1039</v>
      </c>
    </row>
    <row r="157" s="12" customFormat="1" ht="22.8" customHeight="1">
      <c r="A157" s="12"/>
      <c r="B157" s="203"/>
      <c r="C157" s="204"/>
      <c r="D157" s="205" t="s">
        <v>78</v>
      </c>
      <c r="E157" s="217" t="s">
        <v>669</v>
      </c>
      <c r="F157" s="217" t="s">
        <v>670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SUM(P158:P167)</f>
        <v>0</v>
      </c>
      <c r="Q157" s="211"/>
      <c r="R157" s="212">
        <f>SUM(R158:R167)</f>
        <v>1.5691738</v>
      </c>
      <c r="S157" s="211"/>
      <c r="T157" s="213">
        <f>SUM(T158:T167)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89</v>
      </c>
      <c r="AT157" s="215" t="s">
        <v>78</v>
      </c>
      <c r="AU157" s="215" t="s">
        <v>87</v>
      </c>
      <c r="AY157" s="214" t="s">
        <v>159</v>
      </c>
      <c r="BK157" s="216">
        <f>SUM(BK158:BK167)</f>
        <v>0</v>
      </c>
    </row>
    <row r="158" s="2" customFormat="1" ht="24.15" customHeight="1">
      <c r="A158" s="38"/>
      <c r="B158" s="39"/>
      <c r="C158" s="219" t="s">
        <v>230</v>
      </c>
      <c r="D158" s="219" t="s">
        <v>161</v>
      </c>
      <c r="E158" s="220" t="s">
        <v>1040</v>
      </c>
      <c r="F158" s="221" t="s">
        <v>1041</v>
      </c>
      <c r="G158" s="222" t="s">
        <v>227</v>
      </c>
      <c r="H158" s="223">
        <v>1351.23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6.0000000000000002E-05</v>
      </c>
      <c r="R158" s="229">
        <f>Q158*H158</f>
        <v>0.081073800000000001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243</v>
      </c>
      <c r="AT158" s="231" t="s">
        <v>161</v>
      </c>
      <c r="AU158" s="231" t="s">
        <v>89</v>
      </c>
      <c r="AY158" s="17" t="s">
        <v>159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243</v>
      </c>
      <c r="BM158" s="231" t="s">
        <v>1042</v>
      </c>
    </row>
    <row r="159" s="13" customFormat="1">
      <c r="A159" s="13"/>
      <c r="B159" s="233"/>
      <c r="C159" s="234"/>
      <c r="D159" s="235" t="s">
        <v>170</v>
      </c>
      <c r="E159" s="236" t="s">
        <v>1</v>
      </c>
      <c r="F159" s="237" t="s">
        <v>1043</v>
      </c>
      <c r="G159" s="234"/>
      <c r="H159" s="238">
        <v>1026.9000000000001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170</v>
      </c>
      <c r="AU159" s="244" t="s">
        <v>89</v>
      </c>
      <c r="AV159" s="13" t="s">
        <v>89</v>
      </c>
      <c r="AW159" s="13" t="s">
        <v>34</v>
      </c>
      <c r="AX159" s="13" t="s">
        <v>79</v>
      </c>
      <c r="AY159" s="244" t="s">
        <v>159</v>
      </c>
    </row>
    <row r="160" s="13" customFormat="1">
      <c r="A160" s="13"/>
      <c r="B160" s="233"/>
      <c r="C160" s="234"/>
      <c r="D160" s="235" t="s">
        <v>170</v>
      </c>
      <c r="E160" s="236" t="s">
        <v>1</v>
      </c>
      <c r="F160" s="237" t="s">
        <v>1044</v>
      </c>
      <c r="G160" s="234"/>
      <c r="H160" s="238">
        <v>324.32999999999998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170</v>
      </c>
      <c r="AU160" s="244" t="s">
        <v>89</v>
      </c>
      <c r="AV160" s="13" t="s">
        <v>89</v>
      </c>
      <c r="AW160" s="13" t="s">
        <v>34</v>
      </c>
      <c r="AX160" s="13" t="s">
        <v>79</v>
      </c>
      <c r="AY160" s="244" t="s">
        <v>159</v>
      </c>
    </row>
    <row r="161" s="14" customFormat="1">
      <c r="A161" s="14"/>
      <c r="B161" s="245"/>
      <c r="C161" s="246"/>
      <c r="D161" s="235" t="s">
        <v>170</v>
      </c>
      <c r="E161" s="247" t="s">
        <v>1</v>
      </c>
      <c r="F161" s="248" t="s">
        <v>177</v>
      </c>
      <c r="G161" s="246"/>
      <c r="H161" s="249">
        <v>1351.23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170</v>
      </c>
      <c r="AU161" s="255" t="s">
        <v>89</v>
      </c>
      <c r="AV161" s="14" t="s">
        <v>165</v>
      </c>
      <c r="AW161" s="14" t="s">
        <v>34</v>
      </c>
      <c r="AX161" s="14" t="s">
        <v>87</v>
      </c>
      <c r="AY161" s="255" t="s">
        <v>159</v>
      </c>
    </row>
    <row r="162" s="2" customFormat="1" ht="24.15" customHeight="1">
      <c r="A162" s="38"/>
      <c r="B162" s="39"/>
      <c r="C162" s="256" t="s">
        <v>235</v>
      </c>
      <c r="D162" s="256" t="s">
        <v>209</v>
      </c>
      <c r="E162" s="257" t="s">
        <v>1045</v>
      </c>
      <c r="F162" s="258" t="s">
        <v>1046</v>
      </c>
      <c r="G162" s="259" t="s">
        <v>212</v>
      </c>
      <c r="H162" s="260">
        <v>1.1299999999999999</v>
      </c>
      <c r="I162" s="261"/>
      <c r="J162" s="262">
        <f>ROUND(I162*H162,2)</f>
        <v>0</v>
      </c>
      <c r="K162" s="263"/>
      <c r="L162" s="264"/>
      <c r="M162" s="265" t="s">
        <v>1</v>
      </c>
      <c r="N162" s="266" t="s">
        <v>44</v>
      </c>
      <c r="O162" s="91"/>
      <c r="P162" s="229">
        <f>O162*H162</f>
        <v>0</v>
      </c>
      <c r="Q162" s="229">
        <v>1</v>
      </c>
      <c r="R162" s="229">
        <f>Q162*H162</f>
        <v>1.1299999999999999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252</v>
      </c>
      <c r="AT162" s="231" t="s">
        <v>209</v>
      </c>
      <c r="AU162" s="231" t="s">
        <v>89</v>
      </c>
      <c r="AY162" s="17" t="s">
        <v>159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243</v>
      </c>
      <c r="BM162" s="231" t="s">
        <v>1047</v>
      </c>
    </row>
    <row r="163" s="13" customFormat="1">
      <c r="A163" s="13"/>
      <c r="B163" s="233"/>
      <c r="C163" s="234"/>
      <c r="D163" s="235" t="s">
        <v>170</v>
      </c>
      <c r="E163" s="236" t="s">
        <v>1</v>
      </c>
      <c r="F163" s="237" t="s">
        <v>1048</v>
      </c>
      <c r="G163" s="234"/>
      <c r="H163" s="238">
        <v>1.1299999999999999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170</v>
      </c>
      <c r="AU163" s="244" t="s">
        <v>89</v>
      </c>
      <c r="AV163" s="13" t="s">
        <v>89</v>
      </c>
      <c r="AW163" s="13" t="s">
        <v>34</v>
      </c>
      <c r="AX163" s="13" t="s">
        <v>87</v>
      </c>
      <c r="AY163" s="244" t="s">
        <v>159</v>
      </c>
    </row>
    <row r="164" s="2" customFormat="1" ht="24.15" customHeight="1">
      <c r="A164" s="38"/>
      <c r="B164" s="39"/>
      <c r="C164" s="256" t="s">
        <v>8</v>
      </c>
      <c r="D164" s="256" t="s">
        <v>209</v>
      </c>
      <c r="E164" s="257" t="s">
        <v>1049</v>
      </c>
      <c r="F164" s="258" t="s">
        <v>1050</v>
      </c>
      <c r="G164" s="259" t="s">
        <v>212</v>
      </c>
      <c r="H164" s="260">
        <v>0.35699999999999998</v>
      </c>
      <c r="I164" s="261"/>
      <c r="J164" s="262">
        <f>ROUND(I164*H164,2)</f>
        <v>0</v>
      </c>
      <c r="K164" s="263"/>
      <c r="L164" s="264"/>
      <c r="M164" s="265" t="s">
        <v>1</v>
      </c>
      <c r="N164" s="266" t="s">
        <v>44</v>
      </c>
      <c r="O164" s="91"/>
      <c r="P164" s="229">
        <f>O164*H164</f>
        <v>0</v>
      </c>
      <c r="Q164" s="229">
        <v>1</v>
      </c>
      <c r="R164" s="229">
        <f>Q164*H164</f>
        <v>0.35699999999999998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252</v>
      </c>
      <c r="AT164" s="231" t="s">
        <v>209</v>
      </c>
      <c r="AU164" s="231" t="s">
        <v>89</v>
      </c>
      <c r="AY164" s="17" t="s">
        <v>159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243</v>
      </c>
      <c r="BM164" s="231" t="s">
        <v>1051</v>
      </c>
    </row>
    <row r="165" s="13" customFormat="1">
      <c r="A165" s="13"/>
      <c r="B165" s="233"/>
      <c r="C165" s="234"/>
      <c r="D165" s="235" t="s">
        <v>170</v>
      </c>
      <c r="E165" s="236" t="s">
        <v>1</v>
      </c>
      <c r="F165" s="237" t="s">
        <v>1052</v>
      </c>
      <c r="G165" s="234"/>
      <c r="H165" s="238">
        <v>0.35699999999999998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170</v>
      </c>
      <c r="AU165" s="244" t="s">
        <v>89</v>
      </c>
      <c r="AV165" s="13" t="s">
        <v>89</v>
      </c>
      <c r="AW165" s="13" t="s">
        <v>34</v>
      </c>
      <c r="AX165" s="13" t="s">
        <v>87</v>
      </c>
      <c r="AY165" s="244" t="s">
        <v>159</v>
      </c>
    </row>
    <row r="166" s="2" customFormat="1" ht="16.5" customHeight="1">
      <c r="A166" s="38"/>
      <c r="B166" s="39"/>
      <c r="C166" s="256" t="s">
        <v>243</v>
      </c>
      <c r="D166" s="256" t="s">
        <v>209</v>
      </c>
      <c r="E166" s="257" t="s">
        <v>1053</v>
      </c>
      <c r="F166" s="258" t="s">
        <v>1054</v>
      </c>
      <c r="G166" s="259" t="s">
        <v>506</v>
      </c>
      <c r="H166" s="260">
        <v>1</v>
      </c>
      <c r="I166" s="261"/>
      <c r="J166" s="262">
        <f>ROUND(I166*H166,2)</f>
        <v>0</v>
      </c>
      <c r="K166" s="263"/>
      <c r="L166" s="264"/>
      <c r="M166" s="265" t="s">
        <v>1</v>
      </c>
      <c r="N166" s="266" t="s">
        <v>44</v>
      </c>
      <c r="O166" s="91"/>
      <c r="P166" s="229">
        <f>O166*H166</f>
        <v>0</v>
      </c>
      <c r="Q166" s="229">
        <v>0.0011000000000000001</v>
      </c>
      <c r="R166" s="229">
        <f>Q166*H166</f>
        <v>0.0011000000000000001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252</v>
      </c>
      <c r="AT166" s="231" t="s">
        <v>209</v>
      </c>
      <c r="AU166" s="231" t="s">
        <v>89</v>
      </c>
      <c r="AY166" s="17" t="s">
        <v>159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243</v>
      </c>
      <c r="BM166" s="231" t="s">
        <v>1055</v>
      </c>
    </row>
    <row r="167" s="2" customFormat="1" ht="24.15" customHeight="1">
      <c r="A167" s="38"/>
      <c r="B167" s="39"/>
      <c r="C167" s="219" t="s">
        <v>248</v>
      </c>
      <c r="D167" s="219" t="s">
        <v>161</v>
      </c>
      <c r="E167" s="220" t="s">
        <v>693</v>
      </c>
      <c r="F167" s="221" t="s">
        <v>694</v>
      </c>
      <c r="G167" s="222" t="s">
        <v>212</v>
      </c>
      <c r="H167" s="223">
        <v>1.569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44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243</v>
      </c>
      <c r="AT167" s="231" t="s">
        <v>161</v>
      </c>
      <c r="AU167" s="231" t="s">
        <v>89</v>
      </c>
      <c r="AY167" s="17" t="s">
        <v>159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87</v>
      </c>
      <c r="BK167" s="232">
        <f>ROUND(I167*H167,2)</f>
        <v>0</v>
      </c>
      <c r="BL167" s="17" t="s">
        <v>243</v>
      </c>
      <c r="BM167" s="231" t="s">
        <v>1056</v>
      </c>
    </row>
    <row r="168" s="12" customFormat="1" ht="22.8" customHeight="1">
      <c r="A168" s="12"/>
      <c r="B168" s="203"/>
      <c r="C168" s="204"/>
      <c r="D168" s="205" t="s">
        <v>78</v>
      </c>
      <c r="E168" s="217" t="s">
        <v>696</v>
      </c>
      <c r="F168" s="217" t="s">
        <v>697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SUM(P169:P176)</f>
        <v>0</v>
      </c>
      <c r="Q168" s="211"/>
      <c r="R168" s="212">
        <f>SUM(R169:R176)</f>
        <v>0.02965104</v>
      </c>
      <c r="S168" s="211"/>
      <c r="T168" s="213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89</v>
      </c>
      <c r="AT168" s="215" t="s">
        <v>78</v>
      </c>
      <c r="AU168" s="215" t="s">
        <v>87</v>
      </c>
      <c r="AY168" s="214" t="s">
        <v>159</v>
      </c>
      <c r="BK168" s="216">
        <f>SUM(BK169:BK176)</f>
        <v>0</v>
      </c>
    </row>
    <row r="169" s="2" customFormat="1" ht="24.15" customHeight="1">
      <c r="A169" s="38"/>
      <c r="B169" s="39"/>
      <c r="C169" s="219" t="s">
        <v>213</v>
      </c>
      <c r="D169" s="219" t="s">
        <v>161</v>
      </c>
      <c r="E169" s="220" t="s">
        <v>698</v>
      </c>
      <c r="F169" s="221" t="s">
        <v>699</v>
      </c>
      <c r="G169" s="222" t="s">
        <v>164</v>
      </c>
      <c r="H169" s="223">
        <v>47.759999999999998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44</v>
      </c>
      <c r="O169" s="91"/>
      <c r="P169" s="229">
        <f>O169*H169</f>
        <v>0</v>
      </c>
      <c r="Q169" s="229">
        <v>0.00025000000000000001</v>
      </c>
      <c r="R169" s="229">
        <f>Q169*H169</f>
        <v>0.011939999999999999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243</v>
      </c>
      <c r="AT169" s="231" t="s">
        <v>161</v>
      </c>
      <c r="AU169" s="231" t="s">
        <v>89</v>
      </c>
      <c r="AY169" s="17" t="s">
        <v>159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87</v>
      </c>
      <c r="BK169" s="232">
        <f>ROUND(I169*H169,2)</f>
        <v>0</v>
      </c>
      <c r="BL169" s="17" t="s">
        <v>243</v>
      </c>
      <c r="BM169" s="231" t="s">
        <v>1057</v>
      </c>
    </row>
    <row r="170" s="13" customFormat="1">
      <c r="A170" s="13"/>
      <c r="B170" s="233"/>
      <c r="C170" s="234"/>
      <c r="D170" s="235" t="s">
        <v>170</v>
      </c>
      <c r="E170" s="236" t="s">
        <v>1</v>
      </c>
      <c r="F170" s="237" t="s">
        <v>1058</v>
      </c>
      <c r="G170" s="234"/>
      <c r="H170" s="238">
        <v>47.759999999999998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170</v>
      </c>
      <c r="AU170" s="244" t="s">
        <v>89</v>
      </c>
      <c r="AV170" s="13" t="s">
        <v>89</v>
      </c>
      <c r="AW170" s="13" t="s">
        <v>34</v>
      </c>
      <c r="AX170" s="13" t="s">
        <v>87</v>
      </c>
      <c r="AY170" s="244" t="s">
        <v>159</v>
      </c>
    </row>
    <row r="171" s="2" customFormat="1" ht="24.15" customHeight="1">
      <c r="A171" s="38"/>
      <c r="B171" s="39"/>
      <c r="C171" s="219" t="s">
        <v>258</v>
      </c>
      <c r="D171" s="219" t="s">
        <v>161</v>
      </c>
      <c r="E171" s="220" t="s">
        <v>704</v>
      </c>
      <c r="F171" s="221" t="s">
        <v>705</v>
      </c>
      <c r="G171" s="222" t="s">
        <v>164</v>
      </c>
      <c r="H171" s="223">
        <v>46.607999999999997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44</v>
      </c>
      <c r="O171" s="91"/>
      <c r="P171" s="229">
        <f>O171*H171</f>
        <v>0</v>
      </c>
      <c r="Q171" s="229">
        <v>0.00013999999999999999</v>
      </c>
      <c r="R171" s="229">
        <f>Q171*H171</f>
        <v>0.0065251199999999988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243</v>
      </c>
      <c r="AT171" s="231" t="s">
        <v>161</v>
      </c>
      <c r="AU171" s="231" t="s">
        <v>89</v>
      </c>
      <c r="AY171" s="17" t="s">
        <v>159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87</v>
      </c>
      <c r="BK171" s="232">
        <f>ROUND(I171*H171,2)</f>
        <v>0</v>
      </c>
      <c r="BL171" s="17" t="s">
        <v>243</v>
      </c>
      <c r="BM171" s="231" t="s">
        <v>1059</v>
      </c>
    </row>
    <row r="172" s="13" customFormat="1">
      <c r="A172" s="13"/>
      <c r="B172" s="233"/>
      <c r="C172" s="234"/>
      <c r="D172" s="235" t="s">
        <v>170</v>
      </c>
      <c r="E172" s="236" t="s">
        <v>1</v>
      </c>
      <c r="F172" s="237" t="s">
        <v>1060</v>
      </c>
      <c r="G172" s="234"/>
      <c r="H172" s="238">
        <v>35.207999999999998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170</v>
      </c>
      <c r="AU172" s="244" t="s">
        <v>89</v>
      </c>
      <c r="AV172" s="13" t="s">
        <v>89</v>
      </c>
      <c r="AW172" s="13" t="s">
        <v>34</v>
      </c>
      <c r="AX172" s="13" t="s">
        <v>79</v>
      </c>
      <c r="AY172" s="244" t="s">
        <v>159</v>
      </c>
    </row>
    <row r="173" s="13" customFormat="1">
      <c r="A173" s="13"/>
      <c r="B173" s="233"/>
      <c r="C173" s="234"/>
      <c r="D173" s="235" t="s">
        <v>170</v>
      </c>
      <c r="E173" s="236" t="s">
        <v>1</v>
      </c>
      <c r="F173" s="237" t="s">
        <v>1061</v>
      </c>
      <c r="G173" s="234"/>
      <c r="H173" s="238">
        <v>11.4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170</v>
      </c>
      <c r="AU173" s="244" t="s">
        <v>89</v>
      </c>
      <c r="AV173" s="13" t="s">
        <v>89</v>
      </c>
      <c r="AW173" s="13" t="s">
        <v>34</v>
      </c>
      <c r="AX173" s="13" t="s">
        <v>79</v>
      </c>
      <c r="AY173" s="244" t="s">
        <v>159</v>
      </c>
    </row>
    <row r="174" s="14" customFormat="1">
      <c r="A174" s="14"/>
      <c r="B174" s="245"/>
      <c r="C174" s="246"/>
      <c r="D174" s="235" t="s">
        <v>170</v>
      </c>
      <c r="E174" s="247" t="s">
        <v>1</v>
      </c>
      <c r="F174" s="248" t="s">
        <v>177</v>
      </c>
      <c r="G174" s="246"/>
      <c r="H174" s="249">
        <v>46.607999999999997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170</v>
      </c>
      <c r="AU174" s="255" t="s">
        <v>89</v>
      </c>
      <c r="AV174" s="14" t="s">
        <v>165</v>
      </c>
      <c r="AW174" s="14" t="s">
        <v>34</v>
      </c>
      <c r="AX174" s="14" t="s">
        <v>87</v>
      </c>
      <c r="AY174" s="255" t="s">
        <v>159</v>
      </c>
    </row>
    <row r="175" s="2" customFormat="1" ht="24.15" customHeight="1">
      <c r="A175" s="38"/>
      <c r="B175" s="39"/>
      <c r="C175" s="219" t="s">
        <v>263</v>
      </c>
      <c r="D175" s="219" t="s">
        <v>161</v>
      </c>
      <c r="E175" s="220" t="s">
        <v>722</v>
      </c>
      <c r="F175" s="221" t="s">
        <v>723</v>
      </c>
      <c r="G175" s="222" t="s">
        <v>164</v>
      </c>
      <c r="H175" s="223">
        <v>46.607999999999997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44</v>
      </c>
      <c r="O175" s="91"/>
      <c r="P175" s="229">
        <f>O175*H175</f>
        <v>0</v>
      </c>
      <c r="Q175" s="229">
        <v>0.00012</v>
      </c>
      <c r="R175" s="229">
        <f>Q175*H175</f>
        <v>0.0055929600000000001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243</v>
      </c>
      <c r="AT175" s="231" t="s">
        <v>161</v>
      </c>
      <c r="AU175" s="231" t="s">
        <v>89</v>
      </c>
      <c r="AY175" s="17" t="s">
        <v>159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87</v>
      </c>
      <c r="BK175" s="232">
        <f>ROUND(I175*H175,2)</f>
        <v>0</v>
      </c>
      <c r="BL175" s="17" t="s">
        <v>243</v>
      </c>
      <c r="BM175" s="231" t="s">
        <v>1062</v>
      </c>
    </row>
    <row r="176" s="2" customFormat="1" ht="24.15" customHeight="1">
      <c r="A176" s="38"/>
      <c r="B176" s="39"/>
      <c r="C176" s="219" t="s">
        <v>7</v>
      </c>
      <c r="D176" s="219" t="s">
        <v>161</v>
      </c>
      <c r="E176" s="220" t="s">
        <v>725</v>
      </c>
      <c r="F176" s="221" t="s">
        <v>726</v>
      </c>
      <c r="G176" s="222" t="s">
        <v>164</v>
      </c>
      <c r="H176" s="223">
        <v>46.607999999999997</v>
      </c>
      <c r="I176" s="224"/>
      <c r="J176" s="225">
        <f>ROUND(I176*H176,2)</f>
        <v>0</v>
      </c>
      <c r="K176" s="226"/>
      <c r="L176" s="44"/>
      <c r="M176" s="267" t="s">
        <v>1</v>
      </c>
      <c r="N176" s="268" t="s">
        <v>44</v>
      </c>
      <c r="O176" s="269"/>
      <c r="P176" s="270">
        <f>O176*H176</f>
        <v>0</v>
      </c>
      <c r="Q176" s="270">
        <v>0.00012</v>
      </c>
      <c r="R176" s="270">
        <f>Q176*H176</f>
        <v>0.0055929600000000001</v>
      </c>
      <c r="S176" s="270">
        <v>0</v>
      </c>
      <c r="T176" s="27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243</v>
      </c>
      <c r="AT176" s="231" t="s">
        <v>161</v>
      </c>
      <c r="AU176" s="231" t="s">
        <v>89</v>
      </c>
      <c r="AY176" s="17" t="s">
        <v>159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87</v>
      </c>
      <c r="BK176" s="232">
        <f>ROUND(I176*H176,2)</f>
        <v>0</v>
      </c>
      <c r="BL176" s="17" t="s">
        <v>243</v>
      </c>
      <c r="BM176" s="231" t="s">
        <v>1063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67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smfyFTQ4XFOSr5iZ++thBRRN++JfoANvyPA5mT09MxzCWepTy8iiO0JTQ5UXPPpkhvUX4ulYzGwiqilHP2jRIw==" hashValue="G0z9CzxndofC7h2PasNRKFWVEM8ABEKK3197lhYFByAhEwkE8iJK+jNgT/o1m4ioUvs5UVLHyrc+8R/Gs15myw==" algorithmName="SHA-512" password="CC35"/>
  <autoFilter ref="C125:K17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ROUND((SUM(BE126:BE194)),  2)</f>
        <v>0</v>
      </c>
      <c r="G33" s="38"/>
      <c r="H33" s="38"/>
      <c r="I33" s="155">
        <v>0.20999999999999999</v>
      </c>
      <c r="J33" s="154">
        <f>ROUND(((SUM(BE126:BE194))*I33),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ROUND((SUM(BF126:BF194)),  2)</f>
        <v>0</v>
      </c>
      <c r="G34" s="38"/>
      <c r="H34" s="38"/>
      <c r="I34" s="155">
        <v>0.14999999999999999</v>
      </c>
      <c r="J34" s="154">
        <f>ROUND(((SUM(BF126:BF194))*I34),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ROUND((SUM(BG126:BG194)),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ROUND((SUM(BH126:BH194)),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ROUND((SUM(BI126:BI194)),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SO-01-2 - Drobná architektura - oplocení kontejnerů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132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133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134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510</v>
      </c>
      <c r="E100" s="188"/>
      <c r="F100" s="188"/>
      <c r="G100" s="188"/>
      <c r="H100" s="188"/>
      <c r="I100" s="188"/>
      <c r="J100" s="189">
        <f>J137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512</v>
      </c>
      <c r="E101" s="188"/>
      <c r="F101" s="188"/>
      <c r="G101" s="188"/>
      <c r="H101" s="188"/>
      <c r="I101" s="188"/>
      <c r="J101" s="189">
        <f>J141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138</v>
      </c>
      <c r="E102" s="188"/>
      <c r="F102" s="188"/>
      <c r="G102" s="188"/>
      <c r="H102" s="188"/>
      <c r="I102" s="188"/>
      <c r="J102" s="189">
        <f>J143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140</v>
      </c>
      <c r="E103" s="182"/>
      <c r="F103" s="182"/>
      <c r="G103" s="182"/>
      <c r="H103" s="182"/>
      <c r="I103" s="182"/>
      <c r="J103" s="183">
        <f>J146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513</v>
      </c>
      <c r="E104" s="188"/>
      <c r="F104" s="188"/>
      <c r="G104" s="188"/>
      <c r="H104" s="188"/>
      <c r="I104" s="188"/>
      <c r="J104" s="189">
        <f>J147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514</v>
      </c>
      <c r="E105" s="188"/>
      <c r="F105" s="188"/>
      <c r="G105" s="188"/>
      <c r="H105" s="188"/>
      <c r="I105" s="188"/>
      <c r="J105" s="189">
        <f>J155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515</v>
      </c>
      <c r="E106" s="188"/>
      <c r="F106" s="188"/>
      <c r="G106" s="188"/>
      <c r="H106" s="188"/>
      <c r="I106" s="188"/>
      <c r="J106" s="189">
        <f>J180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40"/>
      <c r="D116" s="40"/>
      <c r="E116" s="174" t="str">
        <f>E7</f>
        <v>ROZ 180037 - Revitalizace veřejných ploch města Luby - Lokalita B, U Pily - IV.etapa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SO-01-2 - Drobná architektura - oplocení kontejnerů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16. 1. 2022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Město Luby</v>
      </c>
      <c r="G122" s="40"/>
      <c r="H122" s="40"/>
      <c r="I122" s="32" t="s">
        <v>31</v>
      </c>
      <c r="J122" s="36" t="str">
        <f>E21</f>
        <v>A69-architekti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35</v>
      </c>
      <c r="J123" s="36" t="str">
        <f>E24</f>
        <v>Ing.Pavel Šturc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145</v>
      </c>
      <c r="D125" s="194" t="s">
        <v>64</v>
      </c>
      <c r="E125" s="194" t="s">
        <v>60</v>
      </c>
      <c r="F125" s="194" t="s">
        <v>61</v>
      </c>
      <c r="G125" s="194" t="s">
        <v>146</v>
      </c>
      <c r="H125" s="194" t="s">
        <v>147</v>
      </c>
      <c r="I125" s="194" t="s">
        <v>148</v>
      </c>
      <c r="J125" s="195" t="s">
        <v>129</v>
      </c>
      <c r="K125" s="196" t="s">
        <v>149</v>
      </c>
      <c r="L125" s="197"/>
      <c r="M125" s="100" t="s">
        <v>1</v>
      </c>
      <c r="N125" s="101" t="s">
        <v>43</v>
      </c>
      <c r="O125" s="101" t="s">
        <v>150</v>
      </c>
      <c r="P125" s="101" t="s">
        <v>151</v>
      </c>
      <c r="Q125" s="101" t="s">
        <v>152</v>
      </c>
      <c r="R125" s="101" t="s">
        <v>153</v>
      </c>
      <c r="S125" s="101" t="s">
        <v>154</v>
      </c>
      <c r="T125" s="102" t="s">
        <v>155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156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P127+P146</f>
        <v>0</v>
      </c>
      <c r="Q126" s="104"/>
      <c r="R126" s="200">
        <f>R127+R146</f>
        <v>3.6484701799999999</v>
      </c>
      <c r="S126" s="104"/>
      <c r="T126" s="201">
        <f>T127+T146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78</v>
      </c>
      <c r="AU126" s="17" t="s">
        <v>131</v>
      </c>
      <c r="BK126" s="202">
        <f>BK127+BK146</f>
        <v>0</v>
      </c>
    </row>
    <row r="127" s="12" customFormat="1" ht="25.92" customHeight="1">
      <c r="A127" s="12"/>
      <c r="B127" s="203"/>
      <c r="C127" s="204"/>
      <c r="D127" s="205" t="s">
        <v>78</v>
      </c>
      <c r="E127" s="206" t="s">
        <v>157</v>
      </c>
      <c r="F127" s="206" t="s">
        <v>158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P128+P135+P137+P141+P143</f>
        <v>0</v>
      </c>
      <c r="Q127" s="211"/>
      <c r="R127" s="212">
        <f>R128+R135+R137+R141+R143</f>
        <v>2.88839538</v>
      </c>
      <c r="S127" s="211"/>
      <c r="T127" s="213">
        <f>T128+T135+T137+T141+T143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87</v>
      </c>
      <c r="AT127" s="215" t="s">
        <v>78</v>
      </c>
      <c r="AU127" s="215" t="s">
        <v>79</v>
      </c>
      <c r="AY127" s="214" t="s">
        <v>159</v>
      </c>
      <c r="BK127" s="216">
        <f>BK128+BK135+BK137+BK141+BK143</f>
        <v>0</v>
      </c>
    </row>
    <row r="128" s="12" customFormat="1" ht="22.8" customHeight="1">
      <c r="A128" s="12"/>
      <c r="B128" s="203"/>
      <c r="C128" s="204"/>
      <c r="D128" s="205" t="s">
        <v>78</v>
      </c>
      <c r="E128" s="217" t="s">
        <v>87</v>
      </c>
      <c r="F128" s="217" t="s">
        <v>160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SUM(P129:P134)</f>
        <v>0</v>
      </c>
      <c r="Q128" s="211"/>
      <c r="R128" s="212">
        <f>SUM(R129:R134)</f>
        <v>0</v>
      </c>
      <c r="S128" s="211"/>
      <c r="T128" s="213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87</v>
      </c>
      <c r="AT128" s="215" t="s">
        <v>78</v>
      </c>
      <c r="AU128" s="215" t="s">
        <v>87</v>
      </c>
      <c r="AY128" s="214" t="s">
        <v>159</v>
      </c>
      <c r="BK128" s="216">
        <f>SUM(BK129:BK134)</f>
        <v>0</v>
      </c>
    </row>
    <row r="129" s="2" customFormat="1" ht="24.15" customHeight="1">
      <c r="A129" s="38"/>
      <c r="B129" s="39"/>
      <c r="C129" s="219" t="s">
        <v>87</v>
      </c>
      <c r="D129" s="219" t="s">
        <v>161</v>
      </c>
      <c r="E129" s="220" t="s">
        <v>1013</v>
      </c>
      <c r="F129" s="221" t="s">
        <v>1014</v>
      </c>
      <c r="G129" s="222" t="s">
        <v>168</v>
      </c>
      <c r="H129" s="223">
        <v>1.0880000000000001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165</v>
      </c>
      <c r="AT129" s="231" t="s">
        <v>161</v>
      </c>
      <c r="AU129" s="231" t="s">
        <v>89</v>
      </c>
      <c r="AY129" s="17" t="s">
        <v>159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165</v>
      </c>
      <c r="BM129" s="231" t="s">
        <v>1065</v>
      </c>
    </row>
    <row r="130" s="15" customFormat="1">
      <c r="A130" s="15"/>
      <c r="B130" s="273"/>
      <c r="C130" s="274"/>
      <c r="D130" s="235" t="s">
        <v>170</v>
      </c>
      <c r="E130" s="275" t="s">
        <v>1</v>
      </c>
      <c r="F130" s="276" t="s">
        <v>1066</v>
      </c>
      <c r="G130" s="274"/>
      <c r="H130" s="275" t="s">
        <v>1</v>
      </c>
      <c r="I130" s="277"/>
      <c r="J130" s="274"/>
      <c r="K130" s="274"/>
      <c r="L130" s="278"/>
      <c r="M130" s="279"/>
      <c r="N130" s="280"/>
      <c r="O130" s="280"/>
      <c r="P130" s="280"/>
      <c r="Q130" s="280"/>
      <c r="R130" s="280"/>
      <c r="S130" s="280"/>
      <c r="T130" s="28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2" t="s">
        <v>170</v>
      </c>
      <c r="AU130" s="282" t="s">
        <v>89</v>
      </c>
      <c r="AV130" s="15" t="s">
        <v>87</v>
      </c>
      <c r="AW130" s="15" t="s">
        <v>34</v>
      </c>
      <c r="AX130" s="15" t="s">
        <v>79</v>
      </c>
      <c r="AY130" s="282" t="s">
        <v>159</v>
      </c>
    </row>
    <row r="131" s="13" customFormat="1">
      <c r="A131" s="13"/>
      <c r="B131" s="233"/>
      <c r="C131" s="234"/>
      <c r="D131" s="235" t="s">
        <v>170</v>
      </c>
      <c r="E131" s="236" t="s">
        <v>1</v>
      </c>
      <c r="F131" s="237" t="s">
        <v>1067</v>
      </c>
      <c r="G131" s="234"/>
      <c r="H131" s="238">
        <v>1.0880000000000001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170</v>
      </c>
      <c r="AU131" s="244" t="s">
        <v>89</v>
      </c>
      <c r="AV131" s="13" t="s">
        <v>89</v>
      </c>
      <c r="AW131" s="13" t="s">
        <v>34</v>
      </c>
      <c r="AX131" s="13" t="s">
        <v>87</v>
      </c>
      <c r="AY131" s="244" t="s">
        <v>159</v>
      </c>
    </row>
    <row r="132" s="2" customFormat="1" ht="37.8" customHeight="1">
      <c r="A132" s="38"/>
      <c r="B132" s="39"/>
      <c r="C132" s="219" t="s">
        <v>89</v>
      </c>
      <c r="D132" s="219" t="s">
        <v>161</v>
      </c>
      <c r="E132" s="220" t="s">
        <v>183</v>
      </c>
      <c r="F132" s="221" t="s">
        <v>184</v>
      </c>
      <c r="G132" s="222" t="s">
        <v>168</v>
      </c>
      <c r="H132" s="223">
        <v>1.0880000000000001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165</v>
      </c>
      <c r="AT132" s="231" t="s">
        <v>161</v>
      </c>
      <c r="AU132" s="231" t="s">
        <v>89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165</v>
      </c>
      <c r="BM132" s="231" t="s">
        <v>1068</v>
      </c>
    </row>
    <row r="133" s="2" customFormat="1" ht="37.8" customHeight="1">
      <c r="A133" s="38"/>
      <c r="B133" s="39"/>
      <c r="C133" s="219" t="s">
        <v>178</v>
      </c>
      <c r="D133" s="219" t="s">
        <v>161</v>
      </c>
      <c r="E133" s="220" t="s">
        <v>188</v>
      </c>
      <c r="F133" s="221" t="s">
        <v>189</v>
      </c>
      <c r="G133" s="222" t="s">
        <v>168</v>
      </c>
      <c r="H133" s="223">
        <v>13.055999999999999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165</v>
      </c>
      <c r="AT133" s="231" t="s">
        <v>161</v>
      </c>
      <c r="AU133" s="231" t="s">
        <v>89</v>
      </c>
      <c r="AY133" s="17" t="s">
        <v>159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165</v>
      </c>
      <c r="BM133" s="231" t="s">
        <v>1069</v>
      </c>
    </row>
    <row r="134" s="13" customFormat="1">
      <c r="A134" s="13"/>
      <c r="B134" s="233"/>
      <c r="C134" s="234"/>
      <c r="D134" s="235" t="s">
        <v>170</v>
      </c>
      <c r="E134" s="236" t="s">
        <v>1</v>
      </c>
      <c r="F134" s="237" t="s">
        <v>1070</v>
      </c>
      <c r="G134" s="234"/>
      <c r="H134" s="238">
        <v>13.055999999999999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170</v>
      </c>
      <c r="AU134" s="244" t="s">
        <v>89</v>
      </c>
      <c r="AV134" s="13" t="s">
        <v>89</v>
      </c>
      <c r="AW134" s="13" t="s">
        <v>34</v>
      </c>
      <c r="AX134" s="13" t="s">
        <v>87</v>
      </c>
      <c r="AY134" s="244" t="s">
        <v>159</v>
      </c>
    </row>
    <row r="135" s="12" customFormat="1" ht="22.8" customHeight="1">
      <c r="A135" s="12"/>
      <c r="B135" s="203"/>
      <c r="C135" s="204"/>
      <c r="D135" s="205" t="s">
        <v>78</v>
      </c>
      <c r="E135" s="217" t="s">
        <v>89</v>
      </c>
      <c r="F135" s="217" t="s">
        <v>234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P136</f>
        <v>0</v>
      </c>
      <c r="Q135" s="211"/>
      <c r="R135" s="212">
        <f>R136</f>
        <v>2.72203456</v>
      </c>
      <c r="S135" s="211"/>
      <c r="T135" s="21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87</v>
      </c>
      <c r="AT135" s="215" t="s">
        <v>78</v>
      </c>
      <c r="AU135" s="215" t="s">
        <v>87</v>
      </c>
      <c r="AY135" s="214" t="s">
        <v>159</v>
      </c>
      <c r="BK135" s="216">
        <f>BK136</f>
        <v>0</v>
      </c>
    </row>
    <row r="136" s="2" customFormat="1" ht="16.5" customHeight="1">
      <c r="A136" s="38"/>
      <c r="B136" s="39"/>
      <c r="C136" s="219" t="s">
        <v>165</v>
      </c>
      <c r="D136" s="219" t="s">
        <v>161</v>
      </c>
      <c r="E136" s="220" t="s">
        <v>1022</v>
      </c>
      <c r="F136" s="221" t="s">
        <v>1023</v>
      </c>
      <c r="G136" s="222" t="s">
        <v>168</v>
      </c>
      <c r="H136" s="223">
        <v>1.0880000000000001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2.5018699999999998</v>
      </c>
      <c r="R136" s="229">
        <f>Q136*H136</f>
        <v>2.72203456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165</v>
      </c>
      <c r="AT136" s="231" t="s">
        <v>161</v>
      </c>
      <c r="AU136" s="231" t="s">
        <v>89</v>
      </c>
      <c r="AY136" s="17" t="s">
        <v>159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165</v>
      </c>
      <c r="BM136" s="231" t="s">
        <v>1071</v>
      </c>
    </row>
    <row r="137" s="12" customFormat="1" ht="22.8" customHeight="1">
      <c r="A137" s="12"/>
      <c r="B137" s="203"/>
      <c r="C137" s="204"/>
      <c r="D137" s="205" t="s">
        <v>78</v>
      </c>
      <c r="E137" s="217" t="s">
        <v>178</v>
      </c>
      <c r="F137" s="217" t="s">
        <v>545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SUM(P138:P140)</f>
        <v>0</v>
      </c>
      <c r="Q137" s="211"/>
      <c r="R137" s="212">
        <f>SUM(R138:R140)</f>
        <v>0.110856</v>
      </c>
      <c r="S137" s="211"/>
      <c r="T137" s="213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87</v>
      </c>
      <c r="AT137" s="215" t="s">
        <v>78</v>
      </c>
      <c r="AU137" s="215" t="s">
        <v>87</v>
      </c>
      <c r="AY137" s="214" t="s">
        <v>159</v>
      </c>
      <c r="BK137" s="216">
        <f>SUM(BK138:BK140)</f>
        <v>0</v>
      </c>
    </row>
    <row r="138" s="2" customFormat="1" ht="24.15" customHeight="1">
      <c r="A138" s="38"/>
      <c r="B138" s="39"/>
      <c r="C138" s="219" t="s">
        <v>187</v>
      </c>
      <c r="D138" s="219" t="s">
        <v>161</v>
      </c>
      <c r="E138" s="220" t="s">
        <v>1072</v>
      </c>
      <c r="F138" s="221" t="s">
        <v>1073</v>
      </c>
      <c r="G138" s="222" t="s">
        <v>350</v>
      </c>
      <c r="H138" s="223">
        <v>8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0.0046800000000000001</v>
      </c>
      <c r="R138" s="229">
        <f>Q138*H138</f>
        <v>0.037440000000000001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165</v>
      </c>
      <c r="AT138" s="231" t="s">
        <v>161</v>
      </c>
      <c r="AU138" s="231" t="s">
        <v>89</v>
      </c>
      <c r="AY138" s="17" t="s">
        <v>159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165</v>
      </c>
      <c r="BM138" s="231" t="s">
        <v>1074</v>
      </c>
    </row>
    <row r="139" s="2" customFormat="1" ht="16.5" customHeight="1">
      <c r="A139" s="38"/>
      <c r="B139" s="39"/>
      <c r="C139" s="256" t="s">
        <v>192</v>
      </c>
      <c r="D139" s="256" t="s">
        <v>209</v>
      </c>
      <c r="E139" s="257" t="s">
        <v>1075</v>
      </c>
      <c r="F139" s="258" t="s">
        <v>1076</v>
      </c>
      <c r="G139" s="259" t="s">
        <v>251</v>
      </c>
      <c r="H139" s="260">
        <v>5.5999999999999996</v>
      </c>
      <c r="I139" s="261"/>
      <c r="J139" s="262">
        <f>ROUND(I139*H139,2)</f>
        <v>0</v>
      </c>
      <c r="K139" s="263"/>
      <c r="L139" s="264"/>
      <c r="M139" s="265" t="s">
        <v>1</v>
      </c>
      <c r="N139" s="266" t="s">
        <v>44</v>
      </c>
      <c r="O139" s="91"/>
      <c r="P139" s="229">
        <f>O139*H139</f>
        <v>0</v>
      </c>
      <c r="Q139" s="229">
        <v>0.01311</v>
      </c>
      <c r="R139" s="229">
        <f>Q139*H139</f>
        <v>0.073415999999999995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202</v>
      </c>
      <c r="AT139" s="231" t="s">
        <v>209</v>
      </c>
      <c r="AU139" s="231" t="s">
        <v>89</v>
      </c>
      <c r="AY139" s="17" t="s">
        <v>159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165</v>
      </c>
      <c r="BM139" s="231" t="s">
        <v>1077</v>
      </c>
    </row>
    <row r="140" s="13" customFormat="1">
      <c r="A140" s="13"/>
      <c r="B140" s="233"/>
      <c r="C140" s="234"/>
      <c r="D140" s="235" t="s">
        <v>170</v>
      </c>
      <c r="E140" s="236" t="s">
        <v>1</v>
      </c>
      <c r="F140" s="237" t="s">
        <v>1078</v>
      </c>
      <c r="G140" s="234"/>
      <c r="H140" s="238">
        <v>5.5999999999999996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170</v>
      </c>
      <c r="AU140" s="244" t="s">
        <v>89</v>
      </c>
      <c r="AV140" s="13" t="s">
        <v>89</v>
      </c>
      <c r="AW140" s="13" t="s">
        <v>34</v>
      </c>
      <c r="AX140" s="13" t="s">
        <v>87</v>
      </c>
      <c r="AY140" s="244" t="s">
        <v>159</v>
      </c>
    </row>
    <row r="141" s="12" customFormat="1" ht="22.8" customHeight="1">
      <c r="A141" s="12"/>
      <c r="B141" s="203"/>
      <c r="C141" s="204"/>
      <c r="D141" s="205" t="s">
        <v>78</v>
      </c>
      <c r="E141" s="217" t="s">
        <v>192</v>
      </c>
      <c r="F141" s="217" t="s">
        <v>598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0.055504819999999996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87</v>
      </c>
      <c r="AT141" s="215" t="s">
        <v>78</v>
      </c>
      <c r="AU141" s="215" t="s">
        <v>87</v>
      </c>
      <c r="AY141" s="214" t="s">
        <v>159</v>
      </c>
      <c r="BK141" s="216">
        <f>BK142</f>
        <v>0</v>
      </c>
    </row>
    <row r="142" s="2" customFormat="1" ht="24.15" customHeight="1">
      <c r="A142" s="38"/>
      <c r="B142" s="39"/>
      <c r="C142" s="219" t="s">
        <v>197</v>
      </c>
      <c r="D142" s="219" t="s">
        <v>161</v>
      </c>
      <c r="E142" s="220" t="s">
        <v>602</v>
      </c>
      <c r="F142" s="221" t="s">
        <v>603</v>
      </c>
      <c r="G142" s="222" t="s">
        <v>227</v>
      </c>
      <c r="H142" s="223">
        <v>396.46300000000002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0.00013999999999999999</v>
      </c>
      <c r="R142" s="229">
        <f>Q142*H142</f>
        <v>0.055504819999999996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165</v>
      </c>
      <c r="AT142" s="231" t="s">
        <v>161</v>
      </c>
      <c r="AU142" s="231" t="s">
        <v>89</v>
      </c>
      <c r="AY142" s="17" t="s">
        <v>159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165</v>
      </c>
      <c r="BM142" s="231" t="s">
        <v>1079</v>
      </c>
    </row>
    <row r="143" s="12" customFormat="1" ht="22.8" customHeight="1">
      <c r="A143" s="12"/>
      <c r="B143" s="203"/>
      <c r="C143" s="204"/>
      <c r="D143" s="205" t="s">
        <v>78</v>
      </c>
      <c r="E143" s="217" t="s">
        <v>460</v>
      </c>
      <c r="F143" s="217" t="s">
        <v>461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SUM(P144:P145)</f>
        <v>0</v>
      </c>
      <c r="Q143" s="211"/>
      <c r="R143" s="212">
        <f>SUM(R144:R145)</f>
        <v>0</v>
      </c>
      <c r="S143" s="211"/>
      <c r="T143" s="21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87</v>
      </c>
      <c r="AT143" s="215" t="s">
        <v>78</v>
      </c>
      <c r="AU143" s="215" t="s">
        <v>87</v>
      </c>
      <c r="AY143" s="214" t="s">
        <v>159</v>
      </c>
      <c r="BK143" s="216">
        <f>SUM(BK144:BK145)</f>
        <v>0</v>
      </c>
    </row>
    <row r="144" s="2" customFormat="1" ht="44.25" customHeight="1">
      <c r="A144" s="38"/>
      <c r="B144" s="39"/>
      <c r="C144" s="219" t="s">
        <v>202</v>
      </c>
      <c r="D144" s="219" t="s">
        <v>161</v>
      </c>
      <c r="E144" s="220" t="s">
        <v>472</v>
      </c>
      <c r="F144" s="221" t="s">
        <v>473</v>
      </c>
      <c r="G144" s="222" t="s">
        <v>212</v>
      </c>
      <c r="H144" s="223">
        <v>2.0670000000000002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165</v>
      </c>
      <c r="AT144" s="231" t="s">
        <v>161</v>
      </c>
      <c r="AU144" s="231" t="s">
        <v>89</v>
      </c>
      <c r="AY144" s="17" t="s">
        <v>159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165</v>
      </c>
      <c r="BM144" s="231" t="s">
        <v>1080</v>
      </c>
    </row>
    <row r="145" s="13" customFormat="1">
      <c r="A145" s="13"/>
      <c r="B145" s="233"/>
      <c r="C145" s="234"/>
      <c r="D145" s="235" t="s">
        <v>170</v>
      </c>
      <c r="E145" s="236" t="s">
        <v>1</v>
      </c>
      <c r="F145" s="237" t="s">
        <v>1081</v>
      </c>
      <c r="G145" s="234"/>
      <c r="H145" s="238">
        <v>2.0670000000000002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170</v>
      </c>
      <c r="AU145" s="244" t="s">
        <v>89</v>
      </c>
      <c r="AV145" s="13" t="s">
        <v>89</v>
      </c>
      <c r="AW145" s="13" t="s">
        <v>34</v>
      </c>
      <c r="AX145" s="13" t="s">
        <v>87</v>
      </c>
      <c r="AY145" s="244" t="s">
        <v>159</v>
      </c>
    </row>
    <row r="146" s="12" customFormat="1" ht="25.92" customHeight="1">
      <c r="A146" s="12"/>
      <c r="B146" s="203"/>
      <c r="C146" s="204"/>
      <c r="D146" s="205" t="s">
        <v>78</v>
      </c>
      <c r="E146" s="206" t="s">
        <v>486</v>
      </c>
      <c r="F146" s="206" t="s">
        <v>487</v>
      </c>
      <c r="G146" s="204"/>
      <c r="H146" s="204"/>
      <c r="I146" s="207"/>
      <c r="J146" s="208">
        <f>BK146</f>
        <v>0</v>
      </c>
      <c r="K146" s="204"/>
      <c r="L146" s="209"/>
      <c r="M146" s="210"/>
      <c r="N146" s="211"/>
      <c r="O146" s="211"/>
      <c r="P146" s="212">
        <f>P147+P155+P180</f>
        <v>0</v>
      </c>
      <c r="Q146" s="211"/>
      <c r="R146" s="212">
        <f>R147+R155+R180</f>
        <v>0.76007480000000005</v>
      </c>
      <c r="S146" s="211"/>
      <c r="T146" s="213">
        <f>T147+T155+T180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89</v>
      </c>
      <c r="AT146" s="215" t="s">
        <v>78</v>
      </c>
      <c r="AU146" s="215" t="s">
        <v>79</v>
      </c>
      <c r="AY146" s="214" t="s">
        <v>159</v>
      </c>
      <c r="BK146" s="216">
        <f>BK147+BK155+BK180</f>
        <v>0</v>
      </c>
    </row>
    <row r="147" s="12" customFormat="1" ht="22.8" customHeight="1">
      <c r="A147" s="12"/>
      <c r="B147" s="203"/>
      <c r="C147" s="204"/>
      <c r="D147" s="205" t="s">
        <v>78</v>
      </c>
      <c r="E147" s="217" t="s">
        <v>643</v>
      </c>
      <c r="F147" s="217" t="s">
        <v>644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SUM(P148:P154)</f>
        <v>0</v>
      </c>
      <c r="Q147" s="211"/>
      <c r="R147" s="212">
        <f>SUM(R148:R154)</f>
        <v>0.28360318000000001</v>
      </c>
      <c r="S147" s="211"/>
      <c r="T147" s="213">
        <f>SUM(T148:T154)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89</v>
      </c>
      <c r="AT147" s="215" t="s">
        <v>78</v>
      </c>
      <c r="AU147" s="215" t="s">
        <v>87</v>
      </c>
      <c r="AY147" s="214" t="s">
        <v>159</v>
      </c>
      <c r="BK147" s="216">
        <f>SUM(BK148:BK154)</f>
        <v>0</v>
      </c>
    </row>
    <row r="148" s="2" customFormat="1" ht="33" customHeight="1">
      <c r="A148" s="38"/>
      <c r="B148" s="39"/>
      <c r="C148" s="219" t="s">
        <v>208</v>
      </c>
      <c r="D148" s="219" t="s">
        <v>161</v>
      </c>
      <c r="E148" s="220" t="s">
        <v>645</v>
      </c>
      <c r="F148" s="221" t="s">
        <v>646</v>
      </c>
      <c r="G148" s="222" t="s">
        <v>168</v>
      </c>
      <c r="H148" s="223">
        <v>0.49299999999999999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0.00189</v>
      </c>
      <c r="R148" s="229">
        <f>Q148*H148</f>
        <v>0.00093176999999999995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243</v>
      </c>
      <c r="AT148" s="231" t="s">
        <v>161</v>
      </c>
      <c r="AU148" s="231" t="s">
        <v>89</v>
      </c>
      <c r="AY148" s="17" t="s">
        <v>159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243</v>
      </c>
      <c r="BM148" s="231" t="s">
        <v>1082</v>
      </c>
    </row>
    <row r="149" s="2" customFormat="1" ht="24.15" customHeight="1">
      <c r="A149" s="38"/>
      <c r="B149" s="39"/>
      <c r="C149" s="219" t="s">
        <v>215</v>
      </c>
      <c r="D149" s="219" t="s">
        <v>161</v>
      </c>
      <c r="E149" s="220" t="s">
        <v>648</v>
      </c>
      <c r="F149" s="221" t="s">
        <v>649</v>
      </c>
      <c r="G149" s="222" t="s">
        <v>164</v>
      </c>
      <c r="H149" s="223">
        <v>30.363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243</v>
      </c>
      <c r="AT149" s="231" t="s">
        <v>161</v>
      </c>
      <c r="AU149" s="231" t="s">
        <v>89</v>
      </c>
      <c r="AY149" s="17" t="s">
        <v>159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243</v>
      </c>
      <c r="BM149" s="231" t="s">
        <v>1083</v>
      </c>
    </row>
    <row r="150" s="13" customFormat="1">
      <c r="A150" s="13"/>
      <c r="B150" s="233"/>
      <c r="C150" s="234"/>
      <c r="D150" s="235" t="s">
        <v>170</v>
      </c>
      <c r="E150" s="236" t="s">
        <v>1</v>
      </c>
      <c r="F150" s="237" t="s">
        <v>1084</v>
      </c>
      <c r="G150" s="234"/>
      <c r="H150" s="238">
        <v>30.363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170</v>
      </c>
      <c r="AU150" s="244" t="s">
        <v>89</v>
      </c>
      <c r="AV150" s="13" t="s">
        <v>89</v>
      </c>
      <c r="AW150" s="13" t="s">
        <v>34</v>
      </c>
      <c r="AX150" s="13" t="s">
        <v>87</v>
      </c>
      <c r="AY150" s="244" t="s">
        <v>159</v>
      </c>
    </row>
    <row r="151" s="2" customFormat="1" ht="24.15" customHeight="1">
      <c r="A151" s="38"/>
      <c r="B151" s="39"/>
      <c r="C151" s="256" t="s">
        <v>220</v>
      </c>
      <c r="D151" s="256" t="s">
        <v>209</v>
      </c>
      <c r="E151" s="257" t="s">
        <v>657</v>
      </c>
      <c r="F151" s="258" t="s">
        <v>658</v>
      </c>
      <c r="G151" s="259" t="s">
        <v>168</v>
      </c>
      <c r="H151" s="260">
        <v>0.49299999999999999</v>
      </c>
      <c r="I151" s="261"/>
      <c r="J151" s="262">
        <f>ROUND(I151*H151,2)</f>
        <v>0</v>
      </c>
      <c r="K151" s="263"/>
      <c r="L151" s="264"/>
      <c r="M151" s="265" t="s">
        <v>1</v>
      </c>
      <c r="N151" s="266" t="s">
        <v>44</v>
      </c>
      <c r="O151" s="91"/>
      <c r="P151" s="229">
        <f>O151*H151</f>
        <v>0</v>
      </c>
      <c r="Q151" s="229">
        <v>0.55000000000000004</v>
      </c>
      <c r="R151" s="229">
        <f>Q151*H151</f>
        <v>0.27115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252</v>
      </c>
      <c r="AT151" s="231" t="s">
        <v>209</v>
      </c>
      <c r="AU151" s="231" t="s">
        <v>89</v>
      </c>
      <c r="AY151" s="17" t="s">
        <v>159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243</v>
      </c>
      <c r="BM151" s="231" t="s">
        <v>1085</v>
      </c>
    </row>
    <row r="152" s="13" customFormat="1">
      <c r="A152" s="13"/>
      <c r="B152" s="233"/>
      <c r="C152" s="234"/>
      <c r="D152" s="235" t="s">
        <v>170</v>
      </c>
      <c r="E152" s="236" t="s">
        <v>1</v>
      </c>
      <c r="F152" s="237" t="s">
        <v>1086</v>
      </c>
      <c r="G152" s="234"/>
      <c r="H152" s="238">
        <v>0.49299999999999999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170</v>
      </c>
      <c r="AU152" s="244" t="s">
        <v>89</v>
      </c>
      <c r="AV152" s="13" t="s">
        <v>89</v>
      </c>
      <c r="AW152" s="13" t="s">
        <v>34</v>
      </c>
      <c r="AX152" s="13" t="s">
        <v>87</v>
      </c>
      <c r="AY152" s="244" t="s">
        <v>159</v>
      </c>
    </row>
    <row r="153" s="2" customFormat="1" ht="24.15" customHeight="1">
      <c r="A153" s="38"/>
      <c r="B153" s="39"/>
      <c r="C153" s="219" t="s">
        <v>224</v>
      </c>
      <c r="D153" s="219" t="s">
        <v>161</v>
      </c>
      <c r="E153" s="220" t="s">
        <v>663</v>
      </c>
      <c r="F153" s="221" t="s">
        <v>664</v>
      </c>
      <c r="G153" s="222" t="s">
        <v>168</v>
      </c>
      <c r="H153" s="223">
        <v>0.49299999999999999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0.023369999999999998</v>
      </c>
      <c r="R153" s="229">
        <f>Q153*H153</f>
        <v>0.011521409999999999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243</v>
      </c>
      <c r="AT153" s="231" t="s">
        <v>161</v>
      </c>
      <c r="AU153" s="231" t="s">
        <v>89</v>
      </c>
      <c r="AY153" s="17" t="s">
        <v>159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243</v>
      </c>
      <c r="BM153" s="231" t="s">
        <v>1087</v>
      </c>
    </row>
    <row r="154" s="2" customFormat="1" ht="24.15" customHeight="1">
      <c r="A154" s="38"/>
      <c r="B154" s="39"/>
      <c r="C154" s="219" t="s">
        <v>230</v>
      </c>
      <c r="D154" s="219" t="s">
        <v>161</v>
      </c>
      <c r="E154" s="220" t="s">
        <v>666</v>
      </c>
      <c r="F154" s="221" t="s">
        <v>667</v>
      </c>
      <c r="G154" s="222" t="s">
        <v>212</v>
      </c>
      <c r="H154" s="223">
        <v>0.28399999999999997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243</v>
      </c>
      <c r="AT154" s="231" t="s">
        <v>161</v>
      </c>
      <c r="AU154" s="231" t="s">
        <v>89</v>
      </c>
      <c r="AY154" s="17" t="s">
        <v>159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243</v>
      </c>
      <c r="BM154" s="231" t="s">
        <v>1088</v>
      </c>
    </row>
    <row r="155" s="12" customFormat="1" ht="22.8" customHeight="1">
      <c r="A155" s="12"/>
      <c r="B155" s="203"/>
      <c r="C155" s="204"/>
      <c r="D155" s="205" t="s">
        <v>78</v>
      </c>
      <c r="E155" s="217" t="s">
        <v>669</v>
      </c>
      <c r="F155" s="217" t="s">
        <v>670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SUM(P156:P179)</f>
        <v>0</v>
      </c>
      <c r="Q155" s="211"/>
      <c r="R155" s="212">
        <f>SUM(R156:R179)</f>
        <v>0.46088777999999997</v>
      </c>
      <c r="S155" s="211"/>
      <c r="T155" s="213">
        <f>SUM(T156:T179)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89</v>
      </c>
      <c r="AT155" s="215" t="s">
        <v>78</v>
      </c>
      <c r="AU155" s="215" t="s">
        <v>87</v>
      </c>
      <c r="AY155" s="214" t="s">
        <v>159</v>
      </c>
      <c r="BK155" s="216">
        <f>SUM(BK156:BK179)</f>
        <v>0</v>
      </c>
    </row>
    <row r="156" s="2" customFormat="1" ht="24.15" customHeight="1">
      <c r="A156" s="38"/>
      <c r="B156" s="39"/>
      <c r="C156" s="219" t="s">
        <v>235</v>
      </c>
      <c r="D156" s="219" t="s">
        <v>161</v>
      </c>
      <c r="E156" s="220" t="s">
        <v>1089</v>
      </c>
      <c r="F156" s="221" t="s">
        <v>1090</v>
      </c>
      <c r="G156" s="222" t="s">
        <v>227</v>
      </c>
      <c r="H156" s="223">
        <v>396.46300000000002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6.0000000000000002E-05</v>
      </c>
      <c r="R156" s="229">
        <f>Q156*H156</f>
        <v>0.023787780000000001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243</v>
      </c>
      <c r="AT156" s="231" t="s">
        <v>161</v>
      </c>
      <c r="AU156" s="231" t="s">
        <v>89</v>
      </c>
      <c r="AY156" s="17" t="s">
        <v>159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243</v>
      </c>
      <c r="BM156" s="231" t="s">
        <v>1091</v>
      </c>
    </row>
    <row r="157" s="15" customFormat="1">
      <c r="A157" s="15"/>
      <c r="B157" s="273"/>
      <c r="C157" s="274"/>
      <c r="D157" s="235" t="s">
        <v>170</v>
      </c>
      <c r="E157" s="275" t="s">
        <v>1</v>
      </c>
      <c r="F157" s="276" t="s">
        <v>1092</v>
      </c>
      <c r="G157" s="274"/>
      <c r="H157" s="275" t="s">
        <v>1</v>
      </c>
      <c r="I157" s="277"/>
      <c r="J157" s="274"/>
      <c r="K157" s="274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170</v>
      </c>
      <c r="AU157" s="282" t="s">
        <v>89</v>
      </c>
      <c r="AV157" s="15" t="s">
        <v>87</v>
      </c>
      <c r="AW157" s="15" t="s">
        <v>34</v>
      </c>
      <c r="AX157" s="15" t="s">
        <v>79</v>
      </c>
      <c r="AY157" s="282" t="s">
        <v>159</v>
      </c>
    </row>
    <row r="158" s="13" customFormat="1">
      <c r="A158" s="13"/>
      <c r="B158" s="233"/>
      <c r="C158" s="234"/>
      <c r="D158" s="235" t="s">
        <v>170</v>
      </c>
      <c r="E158" s="236" t="s">
        <v>1</v>
      </c>
      <c r="F158" s="237" t="s">
        <v>1093</v>
      </c>
      <c r="G158" s="234"/>
      <c r="H158" s="238">
        <v>84.799999999999997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170</v>
      </c>
      <c r="AU158" s="244" t="s">
        <v>89</v>
      </c>
      <c r="AV158" s="13" t="s">
        <v>89</v>
      </c>
      <c r="AW158" s="13" t="s">
        <v>34</v>
      </c>
      <c r="AX158" s="13" t="s">
        <v>79</v>
      </c>
      <c r="AY158" s="244" t="s">
        <v>159</v>
      </c>
    </row>
    <row r="159" s="15" customFormat="1">
      <c r="A159" s="15"/>
      <c r="B159" s="273"/>
      <c r="C159" s="274"/>
      <c r="D159" s="235" t="s">
        <v>170</v>
      </c>
      <c r="E159" s="275" t="s">
        <v>1</v>
      </c>
      <c r="F159" s="276" t="s">
        <v>1094</v>
      </c>
      <c r="G159" s="274"/>
      <c r="H159" s="275" t="s">
        <v>1</v>
      </c>
      <c r="I159" s="277"/>
      <c r="J159" s="274"/>
      <c r="K159" s="274"/>
      <c r="L159" s="278"/>
      <c r="M159" s="279"/>
      <c r="N159" s="280"/>
      <c r="O159" s="280"/>
      <c r="P159" s="280"/>
      <c r="Q159" s="280"/>
      <c r="R159" s="280"/>
      <c r="S159" s="280"/>
      <c r="T159" s="28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2" t="s">
        <v>170</v>
      </c>
      <c r="AU159" s="282" t="s">
        <v>89</v>
      </c>
      <c r="AV159" s="15" t="s">
        <v>87</v>
      </c>
      <c r="AW159" s="15" t="s">
        <v>34</v>
      </c>
      <c r="AX159" s="15" t="s">
        <v>79</v>
      </c>
      <c r="AY159" s="282" t="s">
        <v>159</v>
      </c>
    </row>
    <row r="160" s="13" customFormat="1">
      <c r="A160" s="13"/>
      <c r="B160" s="233"/>
      <c r="C160" s="234"/>
      <c r="D160" s="235" t="s">
        <v>170</v>
      </c>
      <c r="E160" s="236" t="s">
        <v>1</v>
      </c>
      <c r="F160" s="237" t="s">
        <v>1095</v>
      </c>
      <c r="G160" s="234"/>
      <c r="H160" s="238">
        <v>208.25999999999999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170</v>
      </c>
      <c r="AU160" s="244" t="s">
        <v>89</v>
      </c>
      <c r="AV160" s="13" t="s">
        <v>89</v>
      </c>
      <c r="AW160" s="13" t="s">
        <v>34</v>
      </c>
      <c r="AX160" s="13" t="s">
        <v>79</v>
      </c>
      <c r="AY160" s="244" t="s">
        <v>159</v>
      </c>
    </row>
    <row r="161" s="15" customFormat="1">
      <c r="A161" s="15"/>
      <c r="B161" s="273"/>
      <c r="C161" s="274"/>
      <c r="D161" s="235" t="s">
        <v>170</v>
      </c>
      <c r="E161" s="275" t="s">
        <v>1</v>
      </c>
      <c r="F161" s="276" t="s">
        <v>1096</v>
      </c>
      <c r="G161" s="274"/>
      <c r="H161" s="275" t="s">
        <v>1</v>
      </c>
      <c r="I161" s="277"/>
      <c r="J161" s="274"/>
      <c r="K161" s="274"/>
      <c r="L161" s="278"/>
      <c r="M161" s="279"/>
      <c r="N161" s="280"/>
      <c r="O161" s="280"/>
      <c r="P161" s="280"/>
      <c r="Q161" s="280"/>
      <c r="R161" s="280"/>
      <c r="S161" s="280"/>
      <c r="T161" s="28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2" t="s">
        <v>170</v>
      </c>
      <c r="AU161" s="282" t="s">
        <v>89</v>
      </c>
      <c r="AV161" s="15" t="s">
        <v>87</v>
      </c>
      <c r="AW161" s="15" t="s">
        <v>34</v>
      </c>
      <c r="AX161" s="15" t="s">
        <v>79</v>
      </c>
      <c r="AY161" s="282" t="s">
        <v>159</v>
      </c>
    </row>
    <row r="162" s="13" customFormat="1">
      <c r="A162" s="13"/>
      <c r="B162" s="233"/>
      <c r="C162" s="234"/>
      <c r="D162" s="235" t="s">
        <v>170</v>
      </c>
      <c r="E162" s="236" t="s">
        <v>1</v>
      </c>
      <c r="F162" s="237" t="s">
        <v>1097</v>
      </c>
      <c r="G162" s="234"/>
      <c r="H162" s="238">
        <v>66.079999999999998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170</v>
      </c>
      <c r="AU162" s="244" t="s">
        <v>89</v>
      </c>
      <c r="AV162" s="13" t="s">
        <v>89</v>
      </c>
      <c r="AW162" s="13" t="s">
        <v>34</v>
      </c>
      <c r="AX162" s="13" t="s">
        <v>79</v>
      </c>
      <c r="AY162" s="244" t="s">
        <v>159</v>
      </c>
    </row>
    <row r="163" s="15" customFormat="1">
      <c r="A163" s="15"/>
      <c r="B163" s="273"/>
      <c r="C163" s="274"/>
      <c r="D163" s="235" t="s">
        <v>170</v>
      </c>
      <c r="E163" s="275" t="s">
        <v>1</v>
      </c>
      <c r="F163" s="276" t="s">
        <v>1098</v>
      </c>
      <c r="G163" s="274"/>
      <c r="H163" s="275" t="s">
        <v>1</v>
      </c>
      <c r="I163" s="277"/>
      <c r="J163" s="274"/>
      <c r="K163" s="274"/>
      <c r="L163" s="278"/>
      <c r="M163" s="279"/>
      <c r="N163" s="280"/>
      <c r="O163" s="280"/>
      <c r="P163" s="280"/>
      <c r="Q163" s="280"/>
      <c r="R163" s="280"/>
      <c r="S163" s="280"/>
      <c r="T163" s="28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2" t="s">
        <v>170</v>
      </c>
      <c r="AU163" s="282" t="s">
        <v>89</v>
      </c>
      <c r="AV163" s="15" t="s">
        <v>87</v>
      </c>
      <c r="AW163" s="15" t="s">
        <v>34</v>
      </c>
      <c r="AX163" s="15" t="s">
        <v>79</v>
      </c>
      <c r="AY163" s="282" t="s">
        <v>159</v>
      </c>
    </row>
    <row r="164" s="13" customFormat="1">
      <c r="A164" s="13"/>
      <c r="B164" s="233"/>
      <c r="C164" s="234"/>
      <c r="D164" s="235" t="s">
        <v>170</v>
      </c>
      <c r="E164" s="236" t="s">
        <v>1</v>
      </c>
      <c r="F164" s="237" t="s">
        <v>1099</v>
      </c>
      <c r="G164" s="234"/>
      <c r="H164" s="238">
        <v>37.323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170</v>
      </c>
      <c r="AU164" s="244" t="s">
        <v>89</v>
      </c>
      <c r="AV164" s="13" t="s">
        <v>89</v>
      </c>
      <c r="AW164" s="13" t="s">
        <v>34</v>
      </c>
      <c r="AX164" s="13" t="s">
        <v>79</v>
      </c>
      <c r="AY164" s="244" t="s">
        <v>159</v>
      </c>
    </row>
    <row r="165" s="14" customFormat="1">
      <c r="A165" s="14"/>
      <c r="B165" s="245"/>
      <c r="C165" s="246"/>
      <c r="D165" s="235" t="s">
        <v>170</v>
      </c>
      <c r="E165" s="247" t="s">
        <v>1</v>
      </c>
      <c r="F165" s="248" t="s">
        <v>177</v>
      </c>
      <c r="G165" s="246"/>
      <c r="H165" s="249">
        <v>396.46299999999997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170</v>
      </c>
      <c r="AU165" s="255" t="s">
        <v>89</v>
      </c>
      <c r="AV165" s="14" t="s">
        <v>165</v>
      </c>
      <c r="AW165" s="14" t="s">
        <v>34</v>
      </c>
      <c r="AX165" s="14" t="s">
        <v>87</v>
      </c>
      <c r="AY165" s="255" t="s">
        <v>159</v>
      </c>
    </row>
    <row r="166" s="2" customFormat="1" ht="24.15" customHeight="1">
      <c r="A166" s="38"/>
      <c r="B166" s="39"/>
      <c r="C166" s="256" t="s">
        <v>8</v>
      </c>
      <c r="D166" s="256" t="s">
        <v>209</v>
      </c>
      <c r="E166" s="257" t="s">
        <v>1100</v>
      </c>
      <c r="F166" s="258" t="s">
        <v>1101</v>
      </c>
      <c r="G166" s="259" t="s">
        <v>212</v>
      </c>
      <c r="H166" s="260">
        <v>0.072999999999999995</v>
      </c>
      <c r="I166" s="261"/>
      <c r="J166" s="262">
        <f>ROUND(I166*H166,2)</f>
        <v>0</v>
      </c>
      <c r="K166" s="263"/>
      <c r="L166" s="264"/>
      <c r="M166" s="265" t="s">
        <v>1</v>
      </c>
      <c r="N166" s="266" t="s">
        <v>44</v>
      </c>
      <c r="O166" s="91"/>
      <c r="P166" s="229">
        <f>O166*H166</f>
        <v>0</v>
      </c>
      <c r="Q166" s="229">
        <v>1</v>
      </c>
      <c r="R166" s="229">
        <f>Q166*H166</f>
        <v>0.072999999999999995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252</v>
      </c>
      <c r="AT166" s="231" t="s">
        <v>209</v>
      </c>
      <c r="AU166" s="231" t="s">
        <v>89</v>
      </c>
      <c r="AY166" s="17" t="s">
        <v>159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243</v>
      </c>
      <c r="BM166" s="231" t="s">
        <v>1102</v>
      </c>
    </row>
    <row r="167" s="15" customFormat="1">
      <c r="A167" s="15"/>
      <c r="B167" s="273"/>
      <c r="C167" s="274"/>
      <c r="D167" s="235" t="s">
        <v>170</v>
      </c>
      <c r="E167" s="275" t="s">
        <v>1</v>
      </c>
      <c r="F167" s="276" t="s">
        <v>1096</v>
      </c>
      <c r="G167" s="274"/>
      <c r="H167" s="275" t="s">
        <v>1</v>
      </c>
      <c r="I167" s="277"/>
      <c r="J167" s="274"/>
      <c r="K167" s="274"/>
      <c r="L167" s="278"/>
      <c r="M167" s="279"/>
      <c r="N167" s="280"/>
      <c r="O167" s="280"/>
      <c r="P167" s="280"/>
      <c r="Q167" s="280"/>
      <c r="R167" s="280"/>
      <c r="S167" s="280"/>
      <c r="T167" s="28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2" t="s">
        <v>170</v>
      </c>
      <c r="AU167" s="282" t="s">
        <v>89</v>
      </c>
      <c r="AV167" s="15" t="s">
        <v>87</v>
      </c>
      <c r="AW167" s="15" t="s">
        <v>34</v>
      </c>
      <c r="AX167" s="15" t="s">
        <v>79</v>
      </c>
      <c r="AY167" s="282" t="s">
        <v>159</v>
      </c>
    </row>
    <row r="168" s="13" customFormat="1">
      <c r="A168" s="13"/>
      <c r="B168" s="233"/>
      <c r="C168" s="234"/>
      <c r="D168" s="235" t="s">
        <v>170</v>
      </c>
      <c r="E168" s="236" t="s">
        <v>1</v>
      </c>
      <c r="F168" s="237" t="s">
        <v>1103</v>
      </c>
      <c r="G168" s="234"/>
      <c r="H168" s="238">
        <v>0.072999999999999995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170</v>
      </c>
      <c r="AU168" s="244" t="s">
        <v>89</v>
      </c>
      <c r="AV168" s="13" t="s">
        <v>89</v>
      </c>
      <c r="AW168" s="13" t="s">
        <v>34</v>
      </c>
      <c r="AX168" s="13" t="s">
        <v>87</v>
      </c>
      <c r="AY168" s="244" t="s">
        <v>159</v>
      </c>
    </row>
    <row r="169" s="2" customFormat="1" ht="24.15" customHeight="1">
      <c r="A169" s="38"/>
      <c r="B169" s="39"/>
      <c r="C169" s="256" t="s">
        <v>243</v>
      </c>
      <c r="D169" s="256" t="s">
        <v>209</v>
      </c>
      <c r="E169" s="257" t="s">
        <v>1104</v>
      </c>
      <c r="F169" s="258" t="s">
        <v>1105</v>
      </c>
      <c r="G169" s="259" t="s">
        <v>212</v>
      </c>
      <c r="H169" s="260">
        <v>0.041000000000000002</v>
      </c>
      <c r="I169" s="261"/>
      <c r="J169" s="262">
        <f>ROUND(I169*H169,2)</f>
        <v>0</v>
      </c>
      <c r="K169" s="263"/>
      <c r="L169" s="264"/>
      <c r="M169" s="265" t="s">
        <v>1</v>
      </c>
      <c r="N169" s="266" t="s">
        <v>44</v>
      </c>
      <c r="O169" s="91"/>
      <c r="P169" s="229">
        <f>O169*H169</f>
        <v>0</v>
      </c>
      <c r="Q169" s="229">
        <v>1</v>
      </c>
      <c r="R169" s="229">
        <f>Q169*H169</f>
        <v>0.041000000000000002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252</v>
      </c>
      <c r="AT169" s="231" t="s">
        <v>209</v>
      </c>
      <c r="AU169" s="231" t="s">
        <v>89</v>
      </c>
      <c r="AY169" s="17" t="s">
        <v>159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87</v>
      </c>
      <c r="BK169" s="232">
        <f>ROUND(I169*H169,2)</f>
        <v>0</v>
      </c>
      <c r="BL169" s="17" t="s">
        <v>243</v>
      </c>
      <c r="BM169" s="231" t="s">
        <v>1106</v>
      </c>
    </row>
    <row r="170" s="15" customFormat="1">
      <c r="A170" s="15"/>
      <c r="B170" s="273"/>
      <c r="C170" s="274"/>
      <c r="D170" s="235" t="s">
        <v>170</v>
      </c>
      <c r="E170" s="275" t="s">
        <v>1</v>
      </c>
      <c r="F170" s="276" t="s">
        <v>1098</v>
      </c>
      <c r="G170" s="274"/>
      <c r="H170" s="275" t="s">
        <v>1</v>
      </c>
      <c r="I170" s="277"/>
      <c r="J170" s="274"/>
      <c r="K170" s="274"/>
      <c r="L170" s="278"/>
      <c r="M170" s="279"/>
      <c r="N170" s="280"/>
      <c r="O170" s="280"/>
      <c r="P170" s="280"/>
      <c r="Q170" s="280"/>
      <c r="R170" s="280"/>
      <c r="S170" s="280"/>
      <c r="T170" s="28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2" t="s">
        <v>170</v>
      </c>
      <c r="AU170" s="282" t="s">
        <v>89</v>
      </c>
      <c r="AV170" s="15" t="s">
        <v>87</v>
      </c>
      <c r="AW170" s="15" t="s">
        <v>34</v>
      </c>
      <c r="AX170" s="15" t="s">
        <v>79</v>
      </c>
      <c r="AY170" s="282" t="s">
        <v>159</v>
      </c>
    </row>
    <row r="171" s="13" customFormat="1">
      <c r="A171" s="13"/>
      <c r="B171" s="233"/>
      <c r="C171" s="234"/>
      <c r="D171" s="235" t="s">
        <v>170</v>
      </c>
      <c r="E171" s="236" t="s">
        <v>1</v>
      </c>
      <c r="F171" s="237" t="s">
        <v>1107</v>
      </c>
      <c r="G171" s="234"/>
      <c r="H171" s="238">
        <v>0.041000000000000002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170</v>
      </c>
      <c r="AU171" s="244" t="s">
        <v>89</v>
      </c>
      <c r="AV171" s="13" t="s">
        <v>89</v>
      </c>
      <c r="AW171" s="13" t="s">
        <v>34</v>
      </c>
      <c r="AX171" s="13" t="s">
        <v>87</v>
      </c>
      <c r="AY171" s="244" t="s">
        <v>159</v>
      </c>
    </row>
    <row r="172" s="2" customFormat="1" ht="24.15" customHeight="1">
      <c r="A172" s="38"/>
      <c r="B172" s="39"/>
      <c r="C172" s="256" t="s">
        <v>248</v>
      </c>
      <c r="D172" s="256" t="s">
        <v>209</v>
      </c>
      <c r="E172" s="257" t="s">
        <v>1108</v>
      </c>
      <c r="F172" s="258" t="s">
        <v>1109</v>
      </c>
      <c r="G172" s="259" t="s">
        <v>212</v>
      </c>
      <c r="H172" s="260">
        <v>0.092999999999999999</v>
      </c>
      <c r="I172" s="261"/>
      <c r="J172" s="262">
        <f>ROUND(I172*H172,2)</f>
        <v>0</v>
      </c>
      <c r="K172" s="263"/>
      <c r="L172" s="264"/>
      <c r="M172" s="265" t="s">
        <v>1</v>
      </c>
      <c r="N172" s="266" t="s">
        <v>44</v>
      </c>
      <c r="O172" s="91"/>
      <c r="P172" s="229">
        <f>O172*H172</f>
        <v>0</v>
      </c>
      <c r="Q172" s="229">
        <v>1</v>
      </c>
      <c r="R172" s="229">
        <f>Q172*H172</f>
        <v>0.092999999999999999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252</v>
      </c>
      <c r="AT172" s="231" t="s">
        <v>209</v>
      </c>
      <c r="AU172" s="231" t="s">
        <v>89</v>
      </c>
      <c r="AY172" s="17" t="s">
        <v>159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87</v>
      </c>
      <c r="BK172" s="232">
        <f>ROUND(I172*H172,2)</f>
        <v>0</v>
      </c>
      <c r="BL172" s="17" t="s">
        <v>243</v>
      </c>
      <c r="BM172" s="231" t="s">
        <v>1110</v>
      </c>
    </row>
    <row r="173" s="15" customFormat="1">
      <c r="A173" s="15"/>
      <c r="B173" s="273"/>
      <c r="C173" s="274"/>
      <c r="D173" s="235" t="s">
        <v>170</v>
      </c>
      <c r="E173" s="275" t="s">
        <v>1</v>
      </c>
      <c r="F173" s="276" t="s">
        <v>1092</v>
      </c>
      <c r="G173" s="274"/>
      <c r="H173" s="275" t="s">
        <v>1</v>
      </c>
      <c r="I173" s="277"/>
      <c r="J173" s="274"/>
      <c r="K173" s="274"/>
      <c r="L173" s="278"/>
      <c r="M173" s="279"/>
      <c r="N173" s="280"/>
      <c r="O173" s="280"/>
      <c r="P173" s="280"/>
      <c r="Q173" s="280"/>
      <c r="R173" s="280"/>
      <c r="S173" s="280"/>
      <c r="T173" s="28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2" t="s">
        <v>170</v>
      </c>
      <c r="AU173" s="282" t="s">
        <v>89</v>
      </c>
      <c r="AV173" s="15" t="s">
        <v>87</v>
      </c>
      <c r="AW173" s="15" t="s">
        <v>34</v>
      </c>
      <c r="AX173" s="15" t="s">
        <v>79</v>
      </c>
      <c r="AY173" s="282" t="s">
        <v>159</v>
      </c>
    </row>
    <row r="174" s="13" customFormat="1">
      <c r="A174" s="13"/>
      <c r="B174" s="233"/>
      <c r="C174" s="234"/>
      <c r="D174" s="235" t="s">
        <v>170</v>
      </c>
      <c r="E174" s="236" t="s">
        <v>1</v>
      </c>
      <c r="F174" s="237" t="s">
        <v>1111</v>
      </c>
      <c r="G174" s="234"/>
      <c r="H174" s="238">
        <v>0.092999999999999999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170</v>
      </c>
      <c r="AU174" s="244" t="s">
        <v>89</v>
      </c>
      <c r="AV174" s="13" t="s">
        <v>89</v>
      </c>
      <c r="AW174" s="13" t="s">
        <v>34</v>
      </c>
      <c r="AX174" s="13" t="s">
        <v>87</v>
      </c>
      <c r="AY174" s="244" t="s">
        <v>159</v>
      </c>
    </row>
    <row r="175" s="2" customFormat="1" ht="24.15" customHeight="1">
      <c r="A175" s="38"/>
      <c r="B175" s="39"/>
      <c r="C175" s="256" t="s">
        <v>213</v>
      </c>
      <c r="D175" s="256" t="s">
        <v>209</v>
      </c>
      <c r="E175" s="257" t="s">
        <v>1112</v>
      </c>
      <c r="F175" s="258" t="s">
        <v>1113</v>
      </c>
      <c r="G175" s="259" t="s">
        <v>212</v>
      </c>
      <c r="H175" s="260">
        <v>0.22900000000000001</v>
      </c>
      <c r="I175" s="261"/>
      <c r="J175" s="262">
        <f>ROUND(I175*H175,2)</f>
        <v>0</v>
      </c>
      <c r="K175" s="263"/>
      <c r="L175" s="264"/>
      <c r="M175" s="265" t="s">
        <v>1</v>
      </c>
      <c r="N175" s="266" t="s">
        <v>44</v>
      </c>
      <c r="O175" s="91"/>
      <c r="P175" s="229">
        <f>O175*H175</f>
        <v>0</v>
      </c>
      <c r="Q175" s="229">
        <v>1</v>
      </c>
      <c r="R175" s="229">
        <f>Q175*H175</f>
        <v>0.22900000000000001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252</v>
      </c>
      <c r="AT175" s="231" t="s">
        <v>209</v>
      </c>
      <c r="AU175" s="231" t="s">
        <v>89</v>
      </c>
      <c r="AY175" s="17" t="s">
        <v>159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87</v>
      </c>
      <c r="BK175" s="232">
        <f>ROUND(I175*H175,2)</f>
        <v>0</v>
      </c>
      <c r="BL175" s="17" t="s">
        <v>243</v>
      </c>
      <c r="BM175" s="231" t="s">
        <v>1114</v>
      </c>
    </row>
    <row r="176" s="15" customFormat="1">
      <c r="A176" s="15"/>
      <c r="B176" s="273"/>
      <c r="C176" s="274"/>
      <c r="D176" s="235" t="s">
        <v>170</v>
      </c>
      <c r="E176" s="275" t="s">
        <v>1</v>
      </c>
      <c r="F176" s="276" t="s">
        <v>1094</v>
      </c>
      <c r="G176" s="274"/>
      <c r="H176" s="275" t="s">
        <v>1</v>
      </c>
      <c r="I176" s="277"/>
      <c r="J176" s="274"/>
      <c r="K176" s="274"/>
      <c r="L176" s="278"/>
      <c r="M176" s="279"/>
      <c r="N176" s="280"/>
      <c r="O176" s="280"/>
      <c r="P176" s="280"/>
      <c r="Q176" s="280"/>
      <c r="R176" s="280"/>
      <c r="S176" s="280"/>
      <c r="T176" s="28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2" t="s">
        <v>170</v>
      </c>
      <c r="AU176" s="282" t="s">
        <v>89</v>
      </c>
      <c r="AV176" s="15" t="s">
        <v>87</v>
      </c>
      <c r="AW176" s="15" t="s">
        <v>34</v>
      </c>
      <c r="AX176" s="15" t="s">
        <v>79</v>
      </c>
      <c r="AY176" s="282" t="s">
        <v>159</v>
      </c>
    </row>
    <row r="177" s="13" customFormat="1">
      <c r="A177" s="13"/>
      <c r="B177" s="233"/>
      <c r="C177" s="234"/>
      <c r="D177" s="235" t="s">
        <v>170</v>
      </c>
      <c r="E177" s="236" t="s">
        <v>1</v>
      </c>
      <c r="F177" s="237" t="s">
        <v>1115</v>
      </c>
      <c r="G177" s="234"/>
      <c r="H177" s="238">
        <v>0.22900000000000001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170</v>
      </c>
      <c r="AU177" s="244" t="s">
        <v>89</v>
      </c>
      <c r="AV177" s="13" t="s">
        <v>89</v>
      </c>
      <c r="AW177" s="13" t="s">
        <v>34</v>
      </c>
      <c r="AX177" s="13" t="s">
        <v>87</v>
      </c>
      <c r="AY177" s="244" t="s">
        <v>159</v>
      </c>
    </row>
    <row r="178" s="2" customFormat="1" ht="16.5" customHeight="1">
      <c r="A178" s="38"/>
      <c r="B178" s="39"/>
      <c r="C178" s="256" t="s">
        <v>258</v>
      </c>
      <c r="D178" s="256" t="s">
        <v>209</v>
      </c>
      <c r="E178" s="257" t="s">
        <v>1053</v>
      </c>
      <c r="F178" s="258" t="s">
        <v>1054</v>
      </c>
      <c r="G178" s="259" t="s">
        <v>506</v>
      </c>
      <c r="H178" s="260">
        <v>1</v>
      </c>
      <c r="I178" s="261"/>
      <c r="J178" s="262">
        <f>ROUND(I178*H178,2)</f>
        <v>0</v>
      </c>
      <c r="K178" s="263"/>
      <c r="L178" s="264"/>
      <c r="M178" s="265" t="s">
        <v>1</v>
      </c>
      <c r="N178" s="266" t="s">
        <v>44</v>
      </c>
      <c r="O178" s="91"/>
      <c r="P178" s="229">
        <f>O178*H178</f>
        <v>0</v>
      </c>
      <c r="Q178" s="229">
        <v>0.0011000000000000001</v>
      </c>
      <c r="R178" s="229">
        <f>Q178*H178</f>
        <v>0.0011000000000000001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252</v>
      </c>
      <c r="AT178" s="231" t="s">
        <v>209</v>
      </c>
      <c r="AU178" s="231" t="s">
        <v>89</v>
      </c>
      <c r="AY178" s="17" t="s">
        <v>159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243</v>
      </c>
      <c r="BM178" s="231" t="s">
        <v>1116</v>
      </c>
    </row>
    <row r="179" s="2" customFormat="1" ht="24.15" customHeight="1">
      <c r="A179" s="38"/>
      <c r="B179" s="39"/>
      <c r="C179" s="219" t="s">
        <v>263</v>
      </c>
      <c r="D179" s="219" t="s">
        <v>161</v>
      </c>
      <c r="E179" s="220" t="s">
        <v>693</v>
      </c>
      <c r="F179" s="221" t="s">
        <v>694</v>
      </c>
      <c r="G179" s="222" t="s">
        <v>212</v>
      </c>
      <c r="H179" s="223">
        <v>0.46100000000000002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44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243</v>
      </c>
      <c r="AT179" s="231" t="s">
        <v>161</v>
      </c>
      <c r="AU179" s="231" t="s">
        <v>89</v>
      </c>
      <c r="AY179" s="17" t="s">
        <v>159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87</v>
      </c>
      <c r="BK179" s="232">
        <f>ROUND(I179*H179,2)</f>
        <v>0</v>
      </c>
      <c r="BL179" s="17" t="s">
        <v>243</v>
      </c>
      <c r="BM179" s="231" t="s">
        <v>1117</v>
      </c>
    </row>
    <row r="180" s="12" customFormat="1" ht="22.8" customHeight="1">
      <c r="A180" s="12"/>
      <c r="B180" s="203"/>
      <c r="C180" s="204"/>
      <c r="D180" s="205" t="s">
        <v>78</v>
      </c>
      <c r="E180" s="217" t="s">
        <v>696</v>
      </c>
      <c r="F180" s="217" t="s">
        <v>697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SUM(P181:P194)</f>
        <v>0</v>
      </c>
      <c r="Q180" s="211"/>
      <c r="R180" s="212">
        <f>SUM(R181:R194)</f>
        <v>0.015583840000000002</v>
      </c>
      <c r="S180" s="211"/>
      <c r="T180" s="213">
        <f>SUM(T181:T194)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89</v>
      </c>
      <c r="AT180" s="215" t="s">
        <v>78</v>
      </c>
      <c r="AU180" s="215" t="s">
        <v>87</v>
      </c>
      <c r="AY180" s="214" t="s">
        <v>159</v>
      </c>
      <c r="BK180" s="216">
        <f>SUM(BK181:BK194)</f>
        <v>0</v>
      </c>
    </row>
    <row r="181" s="2" customFormat="1" ht="24.15" customHeight="1">
      <c r="A181" s="38"/>
      <c r="B181" s="39"/>
      <c r="C181" s="219" t="s">
        <v>7</v>
      </c>
      <c r="D181" s="219" t="s">
        <v>161</v>
      </c>
      <c r="E181" s="220" t="s">
        <v>698</v>
      </c>
      <c r="F181" s="221" t="s">
        <v>699</v>
      </c>
      <c r="G181" s="222" t="s">
        <v>164</v>
      </c>
      <c r="H181" s="223">
        <v>37.380000000000003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44</v>
      </c>
      <c r="O181" s="91"/>
      <c r="P181" s="229">
        <f>O181*H181</f>
        <v>0</v>
      </c>
      <c r="Q181" s="229">
        <v>0.00025000000000000001</v>
      </c>
      <c r="R181" s="229">
        <f>Q181*H181</f>
        <v>0.0093450000000000009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243</v>
      </c>
      <c r="AT181" s="231" t="s">
        <v>161</v>
      </c>
      <c r="AU181" s="231" t="s">
        <v>89</v>
      </c>
      <c r="AY181" s="17" t="s">
        <v>159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243</v>
      </c>
      <c r="BM181" s="231" t="s">
        <v>1118</v>
      </c>
    </row>
    <row r="182" s="13" customFormat="1">
      <c r="A182" s="13"/>
      <c r="B182" s="233"/>
      <c r="C182" s="234"/>
      <c r="D182" s="235" t="s">
        <v>170</v>
      </c>
      <c r="E182" s="236" t="s">
        <v>1</v>
      </c>
      <c r="F182" s="237" t="s">
        <v>1119</v>
      </c>
      <c r="G182" s="234"/>
      <c r="H182" s="238">
        <v>37.380000000000003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170</v>
      </c>
      <c r="AU182" s="244" t="s">
        <v>89</v>
      </c>
      <c r="AV182" s="13" t="s">
        <v>89</v>
      </c>
      <c r="AW182" s="13" t="s">
        <v>34</v>
      </c>
      <c r="AX182" s="13" t="s">
        <v>87</v>
      </c>
      <c r="AY182" s="244" t="s">
        <v>159</v>
      </c>
    </row>
    <row r="183" s="2" customFormat="1" ht="24.15" customHeight="1">
      <c r="A183" s="38"/>
      <c r="B183" s="39"/>
      <c r="C183" s="219" t="s">
        <v>276</v>
      </c>
      <c r="D183" s="219" t="s">
        <v>161</v>
      </c>
      <c r="E183" s="220" t="s">
        <v>704</v>
      </c>
      <c r="F183" s="221" t="s">
        <v>705</v>
      </c>
      <c r="G183" s="222" t="s">
        <v>164</v>
      </c>
      <c r="H183" s="223">
        <v>16.417999999999999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44</v>
      </c>
      <c r="O183" s="91"/>
      <c r="P183" s="229">
        <f>O183*H183</f>
        <v>0</v>
      </c>
      <c r="Q183" s="229">
        <v>0.00013999999999999999</v>
      </c>
      <c r="R183" s="229">
        <f>Q183*H183</f>
        <v>0.0022985199999999996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243</v>
      </c>
      <c r="AT183" s="231" t="s">
        <v>161</v>
      </c>
      <c r="AU183" s="231" t="s">
        <v>89</v>
      </c>
      <c r="AY183" s="17" t="s">
        <v>159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87</v>
      </c>
      <c r="BK183" s="232">
        <f>ROUND(I183*H183,2)</f>
        <v>0</v>
      </c>
      <c r="BL183" s="17" t="s">
        <v>243</v>
      </c>
      <c r="BM183" s="231" t="s">
        <v>1120</v>
      </c>
    </row>
    <row r="184" s="15" customFormat="1">
      <c r="A184" s="15"/>
      <c r="B184" s="273"/>
      <c r="C184" s="274"/>
      <c r="D184" s="235" t="s">
        <v>170</v>
      </c>
      <c r="E184" s="275" t="s">
        <v>1</v>
      </c>
      <c r="F184" s="276" t="s">
        <v>1092</v>
      </c>
      <c r="G184" s="274"/>
      <c r="H184" s="275" t="s">
        <v>1</v>
      </c>
      <c r="I184" s="277"/>
      <c r="J184" s="274"/>
      <c r="K184" s="274"/>
      <c r="L184" s="278"/>
      <c r="M184" s="279"/>
      <c r="N184" s="280"/>
      <c r="O184" s="280"/>
      <c r="P184" s="280"/>
      <c r="Q184" s="280"/>
      <c r="R184" s="280"/>
      <c r="S184" s="280"/>
      <c r="T184" s="28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2" t="s">
        <v>170</v>
      </c>
      <c r="AU184" s="282" t="s">
        <v>89</v>
      </c>
      <c r="AV184" s="15" t="s">
        <v>87</v>
      </c>
      <c r="AW184" s="15" t="s">
        <v>34</v>
      </c>
      <c r="AX184" s="15" t="s">
        <v>79</v>
      </c>
      <c r="AY184" s="282" t="s">
        <v>159</v>
      </c>
    </row>
    <row r="185" s="13" customFormat="1">
      <c r="A185" s="13"/>
      <c r="B185" s="233"/>
      <c r="C185" s="234"/>
      <c r="D185" s="235" t="s">
        <v>170</v>
      </c>
      <c r="E185" s="236" t="s">
        <v>1</v>
      </c>
      <c r="F185" s="237" t="s">
        <v>1121</v>
      </c>
      <c r="G185" s="234"/>
      <c r="H185" s="238">
        <v>4.2400000000000002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170</v>
      </c>
      <c r="AU185" s="244" t="s">
        <v>89</v>
      </c>
      <c r="AV185" s="13" t="s">
        <v>89</v>
      </c>
      <c r="AW185" s="13" t="s">
        <v>34</v>
      </c>
      <c r="AX185" s="13" t="s">
        <v>79</v>
      </c>
      <c r="AY185" s="244" t="s">
        <v>159</v>
      </c>
    </row>
    <row r="186" s="15" customFormat="1">
      <c r="A186" s="15"/>
      <c r="B186" s="273"/>
      <c r="C186" s="274"/>
      <c r="D186" s="235" t="s">
        <v>170</v>
      </c>
      <c r="E186" s="275" t="s">
        <v>1</v>
      </c>
      <c r="F186" s="276" t="s">
        <v>1094</v>
      </c>
      <c r="G186" s="274"/>
      <c r="H186" s="275" t="s">
        <v>1</v>
      </c>
      <c r="I186" s="277"/>
      <c r="J186" s="274"/>
      <c r="K186" s="274"/>
      <c r="L186" s="278"/>
      <c r="M186" s="279"/>
      <c r="N186" s="280"/>
      <c r="O186" s="280"/>
      <c r="P186" s="280"/>
      <c r="Q186" s="280"/>
      <c r="R186" s="280"/>
      <c r="S186" s="280"/>
      <c r="T186" s="28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2" t="s">
        <v>170</v>
      </c>
      <c r="AU186" s="282" t="s">
        <v>89</v>
      </c>
      <c r="AV186" s="15" t="s">
        <v>87</v>
      </c>
      <c r="AW186" s="15" t="s">
        <v>34</v>
      </c>
      <c r="AX186" s="15" t="s">
        <v>79</v>
      </c>
      <c r="AY186" s="282" t="s">
        <v>159</v>
      </c>
    </row>
    <row r="187" s="13" customFormat="1">
      <c r="A187" s="13"/>
      <c r="B187" s="233"/>
      <c r="C187" s="234"/>
      <c r="D187" s="235" t="s">
        <v>170</v>
      </c>
      <c r="E187" s="236" t="s">
        <v>1</v>
      </c>
      <c r="F187" s="237" t="s">
        <v>1122</v>
      </c>
      <c r="G187" s="234"/>
      <c r="H187" s="238">
        <v>7.7999999999999998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170</v>
      </c>
      <c r="AU187" s="244" t="s">
        <v>89</v>
      </c>
      <c r="AV187" s="13" t="s">
        <v>89</v>
      </c>
      <c r="AW187" s="13" t="s">
        <v>34</v>
      </c>
      <c r="AX187" s="13" t="s">
        <v>79</v>
      </c>
      <c r="AY187" s="244" t="s">
        <v>159</v>
      </c>
    </row>
    <row r="188" s="15" customFormat="1">
      <c r="A188" s="15"/>
      <c r="B188" s="273"/>
      <c r="C188" s="274"/>
      <c r="D188" s="235" t="s">
        <v>170</v>
      </c>
      <c r="E188" s="275" t="s">
        <v>1</v>
      </c>
      <c r="F188" s="276" t="s">
        <v>1096</v>
      </c>
      <c r="G188" s="274"/>
      <c r="H188" s="275" t="s">
        <v>1</v>
      </c>
      <c r="I188" s="277"/>
      <c r="J188" s="274"/>
      <c r="K188" s="274"/>
      <c r="L188" s="278"/>
      <c r="M188" s="279"/>
      <c r="N188" s="280"/>
      <c r="O188" s="280"/>
      <c r="P188" s="280"/>
      <c r="Q188" s="280"/>
      <c r="R188" s="280"/>
      <c r="S188" s="280"/>
      <c r="T188" s="28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2" t="s">
        <v>170</v>
      </c>
      <c r="AU188" s="282" t="s">
        <v>89</v>
      </c>
      <c r="AV188" s="15" t="s">
        <v>87</v>
      </c>
      <c r="AW188" s="15" t="s">
        <v>34</v>
      </c>
      <c r="AX188" s="15" t="s">
        <v>79</v>
      </c>
      <c r="AY188" s="282" t="s">
        <v>159</v>
      </c>
    </row>
    <row r="189" s="13" customFormat="1">
      <c r="A189" s="13"/>
      <c r="B189" s="233"/>
      <c r="C189" s="234"/>
      <c r="D189" s="235" t="s">
        <v>170</v>
      </c>
      <c r="E189" s="236" t="s">
        <v>1</v>
      </c>
      <c r="F189" s="237" t="s">
        <v>1123</v>
      </c>
      <c r="G189" s="234"/>
      <c r="H189" s="238">
        <v>3.0209999999999999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170</v>
      </c>
      <c r="AU189" s="244" t="s">
        <v>89</v>
      </c>
      <c r="AV189" s="13" t="s">
        <v>89</v>
      </c>
      <c r="AW189" s="13" t="s">
        <v>34</v>
      </c>
      <c r="AX189" s="13" t="s">
        <v>79</v>
      </c>
      <c r="AY189" s="244" t="s">
        <v>159</v>
      </c>
    </row>
    <row r="190" s="15" customFormat="1">
      <c r="A190" s="15"/>
      <c r="B190" s="273"/>
      <c r="C190" s="274"/>
      <c r="D190" s="235" t="s">
        <v>170</v>
      </c>
      <c r="E190" s="275" t="s">
        <v>1</v>
      </c>
      <c r="F190" s="276" t="s">
        <v>1098</v>
      </c>
      <c r="G190" s="274"/>
      <c r="H190" s="275" t="s">
        <v>1</v>
      </c>
      <c r="I190" s="277"/>
      <c r="J190" s="274"/>
      <c r="K190" s="274"/>
      <c r="L190" s="278"/>
      <c r="M190" s="279"/>
      <c r="N190" s="280"/>
      <c r="O190" s="280"/>
      <c r="P190" s="280"/>
      <c r="Q190" s="280"/>
      <c r="R190" s="280"/>
      <c r="S190" s="280"/>
      <c r="T190" s="28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2" t="s">
        <v>170</v>
      </c>
      <c r="AU190" s="282" t="s">
        <v>89</v>
      </c>
      <c r="AV190" s="15" t="s">
        <v>87</v>
      </c>
      <c r="AW190" s="15" t="s">
        <v>34</v>
      </c>
      <c r="AX190" s="15" t="s">
        <v>79</v>
      </c>
      <c r="AY190" s="282" t="s">
        <v>159</v>
      </c>
    </row>
    <row r="191" s="13" customFormat="1">
      <c r="A191" s="13"/>
      <c r="B191" s="233"/>
      <c r="C191" s="234"/>
      <c r="D191" s="235" t="s">
        <v>170</v>
      </c>
      <c r="E191" s="236" t="s">
        <v>1</v>
      </c>
      <c r="F191" s="237" t="s">
        <v>1124</v>
      </c>
      <c r="G191" s="234"/>
      <c r="H191" s="238">
        <v>1.357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170</v>
      </c>
      <c r="AU191" s="244" t="s">
        <v>89</v>
      </c>
      <c r="AV191" s="13" t="s">
        <v>89</v>
      </c>
      <c r="AW191" s="13" t="s">
        <v>34</v>
      </c>
      <c r="AX191" s="13" t="s">
        <v>79</v>
      </c>
      <c r="AY191" s="244" t="s">
        <v>159</v>
      </c>
    </row>
    <row r="192" s="14" customFormat="1">
      <c r="A192" s="14"/>
      <c r="B192" s="245"/>
      <c r="C192" s="246"/>
      <c r="D192" s="235" t="s">
        <v>170</v>
      </c>
      <c r="E192" s="247" t="s">
        <v>1</v>
      </c>
      <c r="F192" s="248" t="s">
        <v>177</v>
      </c>
      <c r="G192" s="246"/>
      <c r="H192" s="249">
        <v>16.417999999999999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170</v>
      </c>
      <c r="AU192" s="255" t="s">
        <v>89</v>
      </c>
      <c r="AV192" s="14" t="s">
        <v>165</v>
      </c>
      <c r="AW192" s="14" t="s">
        <v>34</v>
      </c>
      <c r="AX192" s="14" t="s">
        <v>87</v>
      </c>
      <c r="AY192" s="255" t="s">
        <v>159</v>
      </c>
    </row>
    <row r="193" s="2" customFormat="1" ht="24.15" customHeight="1">
      <c r="A193" s="38"/>
      <c r="B193" s="39"/>
      <c r="C193" s="219" t="s">
        <v>280</v>
      </c>
      <c r="D193" s="219" t="s">
        <v>161</v>
      </c>
      <c r="E193" s="220" t="s">
        <v>722</v>
      </c>
      <c r="F193" s="221" t="s">
        <v>723</v>
      </c>
      <c r="G193" s="222" t="s">
        <v>164</v>
      </c>
      <c r="H193" s="223">
        <v>16.417999999999999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44</v>
      </c>
      <c r="O193" s="91"/>
      <c r="P193" s="229">
        <f>O193*H193</f>
        <v>0</v>
      </c>
      <c r="Q193" s="229">
        <v>0.00012</v>
      </c>
      <c r="R193" s="229">
        <f>Q193*H193</f>
        <v>0.0019701599999999999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243</v>
      </c>
      <c r="AT193" s="231" t="s">
        <v>161</v>
      </c>
      <c r="AU193" s="231" t="s">
        <v>89</v>
      </c>
      <c r="AY193" s="17" t="s">
        <v>159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87</v>
      </c>
      <c r="BK193" s="232">
        <f>ROUND(I193*H193,2)</f>
        <v>0</v>
      </c>
      <c r="BL193" s="17" t="s">
        <v>243</v>
      </c>
      <c r="BM193" s="231" t="s">
        <v>1125</v>
      </c>
    </row>
    <row r="194" s="2" customFormat="1" ht="24.15" customHeight="1">
      <c r="A194" s="38"/>
      <c r="B194" s="39"/>
      <c r="C194" s="219" t="s">
        <v>284</v>
      </c>
      <c r="D194" s="219" t="s">
        <v>161</v>
      </c>
      <c r="E194" s="220" t="s">
        <v>725</v>
      </c>
      <c r="F194" s="221" t="s">
        <v>726</v>
      </c>
      <c r="G194" s="222" t="s">
        <v>164</v>
      </c>
      <c r="H194" s="223">
        <v>16.417999999999999</v>
      </c>
      <c r="I194" s="224"/>
      <c r="J194" s="225">
        <f>ROUND(I194*H194,2)</f>
        <v>0</v>
      </c>
      <c r="K194" s="226"/>
      <c r="L194" s="44"/>
      <c r="M194" s="267" t="s">
        <v>1</v>
      </c>
      <c r="N194" s="268" t="s">
        <v>44</v>
      </c>
      <c r="O194" s="269"/>
      <c r="P194" s="270">
        <f>O194*H194</f>
        <v>0</v>
      </c>
      <c r="Q194" s="270">
        <v>0.00012</v>
      </c>
      <c r="R194" s="270">
        <f>Q194*H194</f>
        <v>0.0019701599999999999</v>
      </c>
      <c r="S194" s="270">
        <v>0</v>
      </c>
      <c r="T194" s="27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243</v>
      </c>
      <c r="AT194" s="231" t="s">
        <v>161</v>
      </c>
      <c r="AU194" s="231" t="s">
        <v>89</v>
      </c>
      <c r="AY194" s="17" t="s">
        <v>159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87</v>
      </c>
      <c r="BK194" s="232">
        <f>ROUND(I194*H194,2)</f>
        <v>0</v>
      </c>
      <c r="BL194" s="17" t="s">
        <v>243</v>
      </c>
      <c r="BM194" s="231" t="s">
        <v>1126</v>
      </c>
    </row>
    <row r="195" s="2" customFormat="1" ht="6.96" customHeight="1">
      <c r="A195" s="38"/>
      <c r="B195" s="66"/>
      <c r="C195" s="67"/>
      <c r="D195" s="67"/>
      <c r="E195" s="67"/>
      <c r="F195" s="67"/>
      <c r="G195" s="67"/>
      <c r="H195" s="67"/>
      <c r="I195" s="67"/>
      <c r="J195" s="67"/>
      <c r="K195" s="67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FOvhx0IOFvgsQMGGrYhxWVm2cjF0/yjSWNJV50RMZjcxxfs99Gdw4iohAcRUlxnYcv5gfM0KKvbFWkujzUw+mw==" hashValue="bekIUuMhgNlWFBVnKmfe/1mnUtbKnFEhkFcl+wPZHRr1aM4CNmtGglVH7ecGAJOOtLsOcdQUOtofMwGCY5YMww==" algorithmName="SHA-512" password="CC35"/>
  <autoFilter ref="C125:K19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ROUND((SUM(BE123:BE161)),  2)</f>
        <v>0</v>
      </c>
      <c r="G33" s="38"/>
      <c r="H33" s="38"/>
      <c r="I33" s="155">
        <v>0.20999999999999999</v>
      </c>
      <c r="J33" s="154">
        <f>ROUND(((SUM(BE123:BE161))*I33),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ROUND((SUM(BF123:BF161)),  2)</f>
        <v>0</v>
      </c>
      <c r="G34" s="38"/>
      <c r="H34" s="38"/>
      <c r="I34" s="155">
        <v>0.14999999999999999</v>
      </c>
      <c r="J34" s="154">
        <f>ROUND(((SUM(BF123:BF161))*I34),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ROUND((SUM(BG123:BG161)),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ROUND((SUM(BH123:BH161)),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ROUND((SUM(BI123:BI161)),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SO-01-3 - Drobná architektura - laťové oplocení treláž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132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512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137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140</v>
      </c>
      <c r="E100" s="182"/>
      <c r="F100" s="182"/>
      <c r="G100" s="182"/>
      <c r="H100" s="182"/>
      <c r="I100" s="182"/>
      <c r="J100" s="183">
        <f>J130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513</v>
      </c>
      <c r="E101" s="188"/>
      <c r="F101" s="188"/>
      <c r="G101" s="188"/>
      <c r="H101" s="188"/>
      <c r="I101" s="188"/>
      <c r="J101" s="189">
        <f>J131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514</v>
      </c>
      <c r="E102" s="188"/>
      <c r="F102" s="188"/>
      <c r="G102" s="188"/>
      <c r="H102" s="188"/>
      <c r="I102" s="188"/>
      <c r="J102" s="189">
        <f>J139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515</v>
      </c>
      <c r="E103" s="188"/>
      <c r="F103" s="188"/>
      <c r="G103" s="188"/>
      <c r="H103" s="188"/>
      <c r="I103" s="188"/>
      <c r="J103" s="189">
        <f>J152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ROZ 180037 - Revitalizace veřejných ploch města Luby - Lokalita B, U Pily - IV.etapa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SO-01-3 - Drobná architektura - laťové oplocení treláž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16. 1. 2022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Luby</v>
      </c>
      <c r="G119" s="40"/>
      <c r="H119" s="40"/>
      <c r="I119" s="32" t="s">
        <v>31</v>
      </c>
      <c r="J119" s="36" t="str">
        <f>E21</f>
        <v>A69-architekti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>Ing.Pavel Šturc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145</v>
      </c>
      <c r="D122" s="194" t="s">
        <v>64</v>
      </c>
      <c r="E122" s="194" t="s">
        <v>60</v>
      </c>
      <c r="F122" s="194" t="s">
        <v>61</v>
      </c>
      <c r="G122" s="194" t="s">
        <v>146</v>
      </c>
      <c r="H122" s="194" t="s">
        <v>147</v>
      </c>
      <c r="I122" s="194" t="s">
        <v>148</v>
      </c>
      <c r="J122" s="195" t="s">
        <v>129</v>
      </c>
      <c r="K122" s="196" t="s">
        <v>149</v>
      </c>
      <c r="L122" s="197"/>
      <c r="M122" s="100" t="s">
        <v>1</v>
      </c>
      <c r="N122" s="101" t="s">
        <v>43</v>
      </c>
      <c r="O122" s="101" t="s">
        <v>150</v>
      </c>
      <c r="P122" s="101" t="s">
        <v>151</v>
      </c>
      <c r="Q122" s="101" t="s">
        <v>152</v>
      </c>
      <c r="R122" s="101" t="s">
        <v>153</v>
      </c>
      <c r="S122" s="101" t="s">
        <v>154</v>
      </c>
      <c r="T122" s="102" t="s">
        <v>155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156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P124+P130</f>
        <v>0</v>
      </c>
      <c r="Q123" s="104"/>
      <c r="R123" s="200">
        <f>R124+R130</f>
        <v>1.0514359800000002</v>
      </c>
      <c r="S123" s="104"/>
      <c r="T123" s="201">
        <f>T124+T130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78</v>
      </c>
      <c r="AU123" s="17" t="s">
        <v>131</v>
      </c>
      <c r="BK123" s="202">
        <f>BK124+BK130</f>
        <v>0</v>
      </c>
    </row>
    <row r="124" s="12" customFormat="1" ht="25.92" customHeight="1">
      <c r="A124" s="12"/>
      <c r="B124" s="203"/>
      <c r="C124" s="204"/>
      <c r="D124" s="205" t="s">
        <v>78</v>
      </c>
      <c r="E124" s="206" t="s">
        <v>157</v>
      </c>
      <c r="F124" s="206" t="s">
        <v>158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P125+P127</f>
        <v>0</v>
      </c>
      <c r="Q124" s="211"/>
      <c r="R124" s="212">
        <f>R125+R127</f>
        <v>0.063786960000000004</v>
      </c>
      <c r="S124" s="211"/>
      <c r="T124" s="213">
        <f>T125+T127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79</v>
      </c>
      <c r="AY124" s="214" t="s">
        <v>159</v>
      </c>
      <c r="BK124" s="216">
        <f>BK125+BK127</f>
        <v>0</v>
      </c>
    </row>
    <row r="125" s="12" customFormat="1" ht="22.8" customHeight="1">
      <c r="A125" s="12"/>
      <c r="B125" s="203"/>
      <c r="C125" s="204"/>
      <c r="D125" s="205" t="s">
        <v>78</v>
      </c>
      <c r="E125" s="217" t="s">
        <v>192</v>
      </c>
      <c r="F125" s="217" t="s">
        <v>598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0.061706959999999998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87</v>
      </c>
      <c r="AY125" s="214" t="s">
        <v>159</v>
      </c>
      <c r="BK125" s="216">
        <f>BK126</f>
        <v>0</v>
      </c>
    </row>
    <row r="126" s="2" customFormat="1" ht="24.15" customHeight="1">
      <c r="A126" s="38"/>
      <c r="B126" s="39"/>
      <c r="C126" s="219" t="s">
        <v>87</v>
      </c>
      <c r="D126" s="219" t="s">
        <v>161</v>
      </c>
      <c r="E126" s="220" t="s">
        <v>602</v>
      </c>
      <c r="F126" s="221" t="s">
        <v>603</v>
      </c>
      <c r="G126" s="222" t="s">
        <v>227</v>
      </c>
      <c r="H126" s="223">
        <v>440.76400000000001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0.00013999999999999999</v>
      </c>
      <c r="R126" s="229">
        <f>Q126*H126</f>
        <v>0.061706959999999998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165</v>
      </c>
      <c r="AT126" s="231" t="s">
        <v>161</v>
      </c>
      <c r="AU126" s="231" t="s">
        <v>89</v>
      </c>
      <c r="AY126" s="17" t="s">
        <v>159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165</v>
      </c>
      <c r="BM126" s="231" t="s">
        <v>1128</v>
      </c>
    </row>
    <row r="127" s="12" customFormat="1" ht="22.8" customHeight="1">
      <c r="A127" s="12"/>
      <c r="B127" s="203"/>
      <c r="C127" s="204"/>
      <c r="D127" s="205" t="s">
        <v>78</v>
      </c>
      <c r="E127" s="217" t="s">
        <v>208</v>
      </c>
      <c r="F127" s="217" t="s">
        <v>379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0.0020799999999999998</v>
      </c>
      <c r="S127" s="211"/>
      <c r="T127" s="213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87</v>
      </c>
      <c r="AT127" s="215" t="s">
        <v>78</v>
      </c>
      <c r="AU127" s="215" t="s">
        <v>87</v>
      </c>
      <c r="AY127" s="214" t="s">
        <v>159</v>
      </c>
      <c r="BK127" s="216">
        <f>SUM(BK128:BK129)</f>
        <v>0</v>
      </c>
    </row>
    <row r="128" s="2" customFormat="1" ht="33" customHeight="1">
      <c r="A128" s="38"/>
      <c r="B128" s="39"/>
      <c r="C128" s="219" t="s">
        <v>89</v>
      </c>
      <c r="D128" s="219" t="s">
        <v>161</v>
      </c>
      <c r="E128" s="220" t="s">
        <v>1027</v>
      </c>
      <c r="F128" s="221" t="s">
        <v>1028</v>
      </c>
      <c r="G128" s="222" t="s">
        <v>164</v>
      </c>
      <c r="H128" s="223">
        <v>16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0.00012999999999999999</v>
      </c>
      <c r="R128" s="229">
        <f>Q128*H128</f>
        <v>0.0020799999999999998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165</v>
      </c>
      <c r="AT128" s="231" t="s">
        <v>161</v>
      </c>
      <c r="AU128" s="231" t="s">
        <v>89</v>
      </c>
      <c r="AY128" s="17" t="s">
        <v>159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165</v>
      </c>
      <c r="BM128" s="231" t="s">
        <v>1129</v>
      </c>
    </row>
    <row r="129" s="13" customFormat="1">
      <c r="A129" s="13"/>
      <c r="B129" s="233"/>
      <c r="C129" s="234"/>
      <c r="D129" s="235" t="s">
        <v>170</v>
      </c>
      <c r="E129" s="236" t="s">
        <v>1</v>
      </c>
      <c r="F129" s="237" t="s">
        <v>1130</v>
      </c>
      <c r="G129" s="234"/>
      <c r="H129" s="238">
        <v>16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170</v>
      </c>
      <c r="AU129" s="244" t="s">
        <v>89</v>
      </c>
      <c r="AV129" s="13" t="s">
        <v>89</v>
      </c>
      <c r="AW129" s="13" t="s">
        <v>34</v>
      </c>
      <c r="AX129" s="13" t="s">
        <v>87</v>
      </c>
      <c r="AY129" s="244" t="s">
        <v>159</v>
      </c>
    </row>
    <row r="130" s="12" customFormat="1" ht="25.92" customHeight="1">
      <c r="A130" s="12"/>
      <c r="B130" s="203"/>
      <c r="C130" s="204"/>
      <c r="D130" s="205" t="s">
        <v>78</v>
      </c>
      <c r="E130" s="206" t="s">
        <v>486</v>
      </c>
      <c r="F130" s="206" t="s">
        <v>487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P131+P139+P152</f>
        <v>0</v>
      </c>
      <c r="Q130" s="211"/>
      <c r="R130" s="212">
        <f>R131+R139+R152</f>
        <v>0.9876490200000001</v>
      </c>
      <c r="S130" s="211"/>
      <c r="T130" s="213">
        <f>T131+T139+T152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89</v>
      </c>
      <c r="AT130" s="215" t="s">
        <v>78</v>
      </c>
      <c r="AU130" s="215" t="s">
        <v>79</v>
      </c>
      <c r="AY130" s="214" t="s">
        <v>159</v>
      </c>
      <c r="BK130" s="216">
        <f>BK131+BK139+BK152</f>
        <v>0</v>
      </c>
    </row>
    <row r="131" s="12" customFormat="1" ht="22.8" customHeight="1">
      <c r="A131" s="12"/>
      <c r="B131" s="203"/>
      <c r="C131" s="204"/>
      <c r="D131" s="205" t="s">
        <v>78</v>
      </c>
      <c r="E131" s="217" t="s">
        <v>643</v>
      </c>
      <c r="F131" s="217" t="s">
        <v>644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SUM(P132:P138)</f>
        <v>0</v>
      </c>
      <c r="Q131" s="211"/>
      <c r="R131" s="212">
        <f>SUM(R132:R138)</f>
        <v>0.4538801400000001</v>
      </c>
      <c r="S131" s="211"/>
      <c r="T131" s="213">
        <f>SUM(T132:T138)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89</v>
      </c>
      <c r="AT131" s="215" t="s">
        <v>78</v>
      </c>
      <c r="AU131" s="215" t="s">
        <v>87</v>
      </c>
      <c r="AY131" s="214" t="s">
        <v>159</v>
      </c>
      <c r="BK131" s="216">
        <f>SUM(BK132:BK138)</f>
        <v>0</v>
      </c>
    </row>
    <row r="132" s="2" customFormat="1" ht="33" customHeight="1">
      <c r="A132" s="38"/>
      <c r="B132" s="39"/>
      <c r="C132" s="219" t="s">
        <v>178</v>
      </c>
      <c r="D132" s="219" t="s">
        <v>161</v>
      </c>
      <c r="E132" s="220" t="s">
        <v>645</v>
      </c>
      <c r="F132" s="221" t="s">
        <v>646</v>
      </c>
      <c r="G132" s="222" t="s">
        <v>168</v>
      </c>
      <c r="H132" s="223">
        <v>0.78900000000000003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0.00189</v>
      </c>
      <c r="R132" s="229">
        <f>Q132*H132</f>
        <v>0.00149121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243</v>
      </c>
      <c r="AT132" s="231" t="s">
        <v>161</v>
      </c>
      <c r="AU132" s="231" t="s">
        <v>89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243</v>
      </c>
      <c r="BM132" s="231" t="s">
        <v>1131</v>
      </c>
    </row>
    <row r="133" s="2" customFormat="1" ht="24.15" customHeight="1">
      <c r="A133" s="38"/>
      <c r="B133" s="39"/>
      <c r="C133" s="219" t="s">
        <v>165</v>
      </c>
      <c r="D133" s="219" t="s">
        <v>161</v>
      </c>
      <c r="E133" s="220" t="s">
        <v>648</v>
      </c>
      <c r="F133" s="221" t="s">
        <v>649</v>
      </c>
      <c r="G133" s="222" t="s">
        <v>164</v>
      </c>
      <c r="H133" s="223">
        <v>42.015999999999998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243</v>
      </c>
      <c r="AT133" s="231" t="s">
        <v>161</v>
      </c>
      <c r="AU133" s="231" t="s">
        <v>89</v>
      </c>
      <c r="AY133" s="17" t="s">
        <v>159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243</v>
      </c>
      <c r="BM133" s="231" t="s">
        <v>1132</v>
      </c>
    </row>
    <row r="134" s="13" customFormat="1">
      <c r="A134" s="13"/>
      <c r="B134" s="233"/>
      <c r="C134" s="234"/>
      <c r="D134" s="235" t="s">
        <v>170</v>
      </c>
      <c r="E134" s="236" t="s">
        <v>1</v>
      </c>
      <c r="F134" s="237" t="s">
        <v>1133</v>
      </c>
      <c r="G134" s="234"/>
      <c r="H134" s="238">
        <v>42.015999999999998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170</v>
      </c>
      <c r="AU134" s="244" t="s">
        <v>89</v>
      </c>
      <c r="AV134" s="13" t="s">
        <v>89</v>
      </c>
      <c r="AW134" s="13" t="s">
        <v>34</v>
      </c>
      <c r="AX134" s="13" t="s">
        <v>87</v>
      </c>
      <c r="AY134" s="244" t="s">
        <v>159</v>
      </c>
    </row>
    <row r="135" s="2" customFormat="1" ht="24.15" customHeight="1">
      <c r="A135" s="38"/>
      <c r="B135" s="39"/>
      <c r="C135" s="256" t="s">
        <v>187</v>
      </c>
      <c r="D135" s="256" t="s">
        <v>209</v>
      </c>
      <c r="E135" s="257" t="s">
        <v>657</v>
      </c>
      <c r="F135" s="258" t="s">
        <v>658</v>
      </c>
      <c r="G135" s="259" t="s">
        <v>168</v>
      </c>
      <c r="H135" s="260">
        <v>0.78900000000000003</v>
      </c>
      <c r="I135" s="261"/>
      <c r="J135" s="262">
        <f>ROUND(I135*H135,2)</f>
        <v>0</v>
      </c>
      <c r="K135" s="263"/>
      <c r="L135" s="264"/>
      <c r="M135" s="265" t="s">
        <v>1</v>
      </c>
      <c r="N135" s="266" t="s">
        <v>44</v>
      </c>
      <c r="O135" s="91"/>
      <c r="P135" s="229">
        <f>O135*H135</f>
        <v>0</v>
      </c>
      <c r="Q135" s="229">
        <v>0.55000000000000004</v>
      </c>
      <c r="R135" s="229">
        <f>Q135*H135</f>
        <v>0.43395000000000006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252</v>
      </c>
      <c r="AT135" s="231" t="s">
        <v>209</v>
      </c>
      <c r="AU135" s="231" t="s">
        <v>89</v>
      </c>
      <c r="AY135" s="17" t="s">
        <v>159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243</v>
      </c>
      <c r="BM135" s="231" t="s">
        <v>1134</v>
      </c>
    </row>
    <row r="136" s="13" customFormat="1">
      <c r="A136" s="13"/>
      <c r="B136" s="233"/>
      <c r="C136" s="234"/>
      <c r="D136" s="235" t="s">
        <v>170</v>
      </c>
      <c r="E136" s="236" t="s">
        <v>1</v>
      </c>
      <c r="F136" s="237" t="s">
        <v>1135</v>
      </c>
      <c r="G136" s="234"/>
      <c r="H136" s="238">
        <v>0.78900000000000003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170</v>
      </c>
      <c r="AU136" s="244" t="s">
        <v>89</v>
      </c>
      <c r="AV136" s="13" t="s">
        <v>89</v>
      </c>
      <c r="AW136" s="13" t="s">
        <v>34</v>
      </c>
      <c r="AX136" s="13" t="s">
        <v>87</v>
      </c>
      <c r="AY136" s="244" t="s">
        <v>159</v>
      </c>
    </row>
    <row r="137" s="2" customFormat="1" ht="24.15" customHeight="1">
      <c r="A137" s="38"/>
      <c r="B137" s="39"/>
      <c r="C137" s="219" t="s">
        <v>192</v>
      </c>
      <c r="D137" s="219" t="s">
        <v>161</v>
      </c>
      <c r="E137" s="220" t="s">
        <v>663</v>
      </c>
      <c r="F137" s="221" t="s">
        <v>664</v>
      </c>
      <c r="G137" s="222" t="s">
        <v>168</v>
      </c>
      <c r="H137" s="223">
        <v>0.78900000000000003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0.023369999999999998</v>
      </c>
      <c r="R137" s="229">
        <f>Q137*H137</f>
        <v>0.018438929999999999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243</v>
      </c>
      <c r="AT137" s="231" t="s">
        <v>161</v>
      </c>
      <c r="AU137" s="231" t="s">
        <v>89</v>
      </c>
      <c r="AY137" s="17" t="s">
        <v>159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243</v>
      </c>
      <c r="BM137" s="231" t="s">
        <v>1136</v>
      </c>
    </row>
    <row r="138" s="2" customFormat="1" ht="24.15" customHeight="1">
      <c r="A138" s="38"/>
      <c r="B138" s="39"/>
      <c r="C138" s="219" t="s">
        <v>197</v>
      </c>
      <c r="D138" s="219" t="s">
        <v>161</v>
      </c>
      <c r="E138" s="220" t="s">
        <v>666</v>
      </c>
      <c r="F138" s="221" t="s">
        <v>667</v>
      </c>
      <c r="G138" s="222" t="s">
        <v>212</v>
      </c>
      <c r="H138" s="223">
        <v>0.45400000000000001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243</v>
      </c>
      <c r="AT138" s="231" t="s">
        <v>161</v>
      </c>
      <c r="AU138" s="231" t="s">
        <v>89</v>
      </c>
      <c r="AY138" s="17" t="s">
        <v>159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243</v>
      </c>
      <c r="BM138" s="231" t="s">
        <v>1137</v>
      </c>
    </row>
    <row r="139" s="12" customFormat="1" ht="22.8" customHeight="1">
      <c r="A139" s="12"/>
      <c r="B139" s="203"/>
      <c r="C139" s="204"/>
      <c r="D139" s="205" t="s">
        <v>78</v>
      </c>
      <c r="E139" s="217" t="s">
        <v>669</v>
      </c>
      <c r="F139" s="217" t="s">
        <v>670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SUM(P140:P151)</f>
        <v>0</v>
      </c>
      <c r="Q139" s="211"/>
      <c r="R139" s="212">
        <f>SUM(R140:R151)</f>
        <v>0.51254584000000003</v>
      </c>
      <c r="S139" s="211"/>
      <c r="T139" s="213">
        <f>SUM(T140:T151)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89</v>
      </c>
      <c r="AT139" s="215" t="s">
        <v>78</v>
      </c>
      <c r="AU139" s="215" t="s">
        <v>87</v>
      </c>
      <c r="AY139" s="214" t="s">
        <v>159</v>
      </c>
      <c r="BK139" s="216">
        <f>SUM(BK140:BK151)</f>
        <v>0</v>
      </c>
    </row>
    <row r="140" s="2" customFormat="1" ht="24.15" customHeight="1">
      <c r="A140" s="38"/>
      <c r="B140" s="39"/>
      <c r="C140" s="219" t="s">
        <v>202</v>
      </c>
      <c r="D140" s="219" t="s">
        <v>161</v>
      </c>
      <c r="E140" s="220" t="s">
        <v>1089</v>
      </c>
      <c r="F140" s="221" t="s">
        <v>1090</v>
      </c>
      <c r="G140" s="222" t="s">
        <v>227</v>
      </c>
      <c r="H140" s="223">
        <v>440.76400000000001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6.0000000000000002E-05</v>
      </c>
      <c r="R140" s="229">
        <f>Q140*H140</f>
        <v>0.026445840000000002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243</v>
      </c>
      <c r="AT140" s="231" t="s">
        <v>161</v>
      </c>
      <c r="AU140" s="231" t="s">
        <v>89</v>
      </c>
      <c r="AY140" s="17" t="s">
        <v>159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243</v>
      </c>
      <c r="BM140" s="231" t="s">
        <v>1138</v>
      </c>
    </row>
    <row r="141" s="15" customFormat="1">
      <c r="A141" s="15"/>
      <c r="B141" s="273"/>
      <c r="C141" s="274"/>
      <c r="D141" s="235" t="s">
        <v>170</v>
      </c>
      <c r="E141" s="275" t="s">
        <v>1</v>
      </c>
      <c r="F141" s="276" t="s">
        <v>1094</v>
      </c>
      <c r="G141" s="274"/>
      <c r="H141" s="275" t="s">
        <v>1</v>
      </c>
      <c r="I141" s="277"/>
      <c r="J141" s="274"/>
      <c r="K141" s="274"/>
      <c r="L141" s="278"/>
      <c r="M141" s="279"/>
      <c r="N141" s="280"/>
      <c r="O141" s="280"/>
      <c r="P141" s="280"/>
      <c r="Q141" s="280"/>
      <c r="R141" s="280"/>
      <c r="S141" s="280"/>
      <c r="T141" s="28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2" t="s">
        <v>170</v>
      </c>
      <c r="AU141" s="282" t="s">
        <v>89</v>
      </c>
      <c r="AV141" s="15" t="s">
        <v>87</v>
      </c>
      <c r="AW141" s="15" t="s">
        <v>34</v>
      </c>
      <c r="AX141" s="15" t="s">
        <v>79</v>
      </c>
      <c r="AY141" s="282" t="s">
        <v>159</v>
      </c>
    </row>
    <row r="142" s="13" customFormat="1">
      <c r="A142" s="13"/>
      <c r="B142" s="233"/>
      <c r="C142" s="234"/>
      <c r="D142" s="235" t="s">
        <v>170</v>
      </c>
      <c r="E142" s="236" t="s">
        <v>1</v>
      </c>
      <c r="F142" s="237" t="s">
        <v>1139</v>
      </c>
      <c r="G142" s="234"/>
      <c r="H142" s="238">
        <v>146.84999999999999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170</v>
      </c>
      <c r="AU142" s="244" t="s">
        <v>89</v>
      </c>
      <c r="AV142" s="13" t="s">
        <v>89</v>
      </c>
      <c r="AW142" s="13" t="s">
        <v>34</v>
      </c>
      <c r="AX142" s="13" t="s">
        <v>79</v>
      </c>
      <c r="AY142" s="244" t="s">
        <v>159</v>
      </c>
    </row>
    <row r="143" s="13" customFormat="1">
      <c r="A143" s="13"/>
      <c r="B143" s="233"/>
      <c r="C143" s="234"/>
      <c r="D143" s="235" t="s">
        <v>170</v>
      </c>
      <c r="E143" s="236" t="s">
        <v>1</v>
      </c>
      <c r="F143" s="237" t="s">
        <v>1140</v>
      </c>
      <c r="G143" s="234"/>
      <c r="H143" s="238">
        <v>293.91399999999999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170</v>
      </c>
      <c r="AU143" s="244" t="s">
        <v>89</v>
      </c>
      <c r="AV143" s="13" t="s">
        <v>89</v>
      </c>
      <c r="AW143" s="13" t="s">
        <v>34</v>
      </c>
      <c r="AX143" s="13" t="s">
        <v>79</v>
      </c>
      <c r="AY143" s="244" t="s">
        <v>159</v>
      </c>
    </row>
    <row r="144" s="14" customFormat="1">
      <c r="A144" s="14"/>
      <c r="B144" s="245"/>
      <c r="C144" s="246"/>
      <c r="D144" s="235" t="s">
        <v>170</v>
      </c>
      <c r="E144" s="247" t="s">
        <v>1</v>
      </c>
      <c r="F144" s="248" t="s">
        <v>177</v>
      </c>
      <c r="G144" s="246"/>
      <c r="H144" s="249">
        <v>440.76400000000001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170</v>
      </c>
      <c r="AU144" s="255" t="s">
        <v>89</v>
      </c>
      <c r="AV144" s="14" t="s">
        <v>165</v>
      </c>
      <c r="AW144" s="14" t="s">
        <v>34</v>
      </c>
      <c r="AX144" s="14" t="s">
        <v>87</v>
      </c>
      <c r="AY144" s="255" t="s">
        <v>159</v>
      </c>
    </row>
    <row r="145" s="2" customFormat="1" ht="24.15" customHeight="1">
      <c r="A145" s="38"/>
      <c r="B145" s="39"/>
      <c r="C145" s="256" t="s">
        <v>208</v>
      </c>
      <c r="D145" s="256" t="s">
        <v>209</v>
      </c>
      <c r="E145" s="257" t="s">
        <v>1104</v>
      </c>
      <c r="F145" s="258" t="s">
        <v>1105</v>
      </c>
      <c r="G145" s="259" t="s">
        <v>212</v>
      </c>
      <c r="H145" s="260">
        <v>0.48499999999999999</v>
      </c>
      <c r="I145" s="261"/>
      <c r="J145" s="262">
        <f>ROUND(I145*H145,2)</f>
        <v>0</v>
      </c>
      <c r="K145" s="263"/>
      <c r="L145" s="264"/>
      <c r="M145" s="265" t="s">
        <v>1</v>
      </c>
      <c r="N145" s="266" t="s">
        <v>44</v>
      </c>
      <c r="O145" s="91"/>
      <c r="P145" s="229">
        <f>O145*H145</f>
        <v>0</v>
      </c>
      <c r="Q145" s="229">
        <v>1</v>
      </c>
      <c r="R145" s="229">
        <f>Q145*H145</f>
        <v>0.48499999999999999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252</v>
      </c>
      <c r="AT145" s="231" t="s">
        <v>209</v>
      </c>
      <c r="AU145" s="231" t="s">
        <v>89</v>
      </c>
      <c r="AY145" s="17" t="s">
        <v>159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243</v>
      </c>
      <c r="BM145" s="231" t="s">
        <v>1141</v>
      </c>
    </row>
    <row r="146" s="15" customFormat="1">
      <c r="A146" s="15"/>
      <c r="B146" s="273"/>
      <c r="C146" s="274"/>
      <c r="D146" s="235" t="s">
        <v>170</v>
      </c>
      <c r="E146" s="275" t="s">
        <v>1</v>
      </c>
      <c r="F146" s="276" t="s">
        <v>1094</v>
      </c>
      <c r="G146" s="274"/>
      <c r="H146" s="275" t="s">
        <v>1</v>
      </c>
      <c r="I146" s="277"/>
      <c r="J146" s="274"/>
      <c r="K146" s="274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170</v>
      </c>
      <c r="AU146" s="282" t="s">
        <v>89</v>
      </c>
      <c r="AV146" s="15" t="s">
        <v>87</v>
      </c>
      <c r="AW146" s="15" t="s">
        <v>34</v>
      </c>
      <c r="AX146" s="15" t="s">
        <v>79</v>
      </c>
      <c r="AY146" s="282" t="s">
        <v>159</v>
      </c>
    </row>
    <row r="147" s="13" customFormat="1">
      <c r="A147" s="13"/>
      <c r="B147" s="233"/>
      <c r="C147" s="234"/>
      <c r="D147" s="235" t="s">
        <v>170</v>
      </c>
      <c r="E147" s="236" t="s">
        <v>1</v>
      </c>
      <c r="F147" s="237" t="s">
        <v>1142</v>
      </c>
      <c r="G147" s="234"/>
      <c r="H147" s="238">
        <v>0.16200000000000001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170</v>
      </c>
      <c r="AU147" s="244" t="s">
        <v>89</v>
      </c>
      <c r="AV147" s="13" t="s">
        <v>89</v>
      </c>
      <c r="AW147" s="13" t="s">
        <v>34</v>
      </c>
      <c r="AX147" s="13" t="s">
        <v>79</v>
      </c>
      <c r="AY147" s="244" t="s">
        <v>159</v>
      </c>
    </row>
    <row r="148" s="13" customFormat="1">
      <c r="A148" s="13"/>
      <c r="B148" s="233"/>
      <c r="C148" s="234"/>
      <c r="D148" s="235" t="s">
        <v>170</v>
      </c>
      <c r="E148" s="236" t="s">
        <v>1</v>
      </c>
      <c r="F148" s="237" t="s">
        <v>1143</v>
      </c>
      <c r="G148" s="234"/>
      <c r="H148" s="238">
        <v>0.32300000000000001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170</v>
      </c>
      <c r="AU148" s="244" t="s">
        <v>89</v>
      </c>
      <c r="AV148" s="13" t="s">
        <v>89</v>
      </c>
      <c r="AW148" s="13" t="s">
        <v>34</v>
      </c>
      <c r="AX148" s="13" t="s">
        <v>79</v>
      </c>
      <c r="AY148" s="244" t="s">
        <v>159</v>
      </c>
    </row>
    <row r="149" s="14" customFormat="1">
      <c r="A149" s="14"/>
      <c r="B149" s="245"/>
      <c r="C149" s="246"/>
      <c r="D149" s="235" t="s">
        <v>170</v>
      </c>
      <c r="E149" s="247" t="s">
        <v>1</v>
      </c>
      <c r="F149" s="248" t="s">
        <v>177</v>
      </c>
      <c r="G149" s="246"/>
      <c r="H149" s="249">
        <v>0.48499999999999999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170</v>
      </c>
      <c r="AU149" s="255" t="s">
        <v>89</v>
      </c>
      <c r="AV149" s="14" t="s">
        <v>165</v>
      </c>
      <c r="AW149" s="14" t="s">
        <v>34</v>
      </c>
      <c r="AX149" s="14" t="s">
        <v>87</v>
      </c>
      <c r="AY149" s="255" t="s">
        <v>159</v>
      </c>
    </row>
    <row r="150" s="2" customFormat="1" ht="16.5" customHeight="1">
      <c r="A150" s="38"/>
      <c r="B150" s="39"/>
      <c r="C150" s="256" t="s">
        <v>215</v>
      </c>
      <c r="D150" s="256" t="s">
        <v>209</v>
      </c>
      <c r="E150" s="257" t="s">
        <v>1053</v>
      </c>
      <c r="F150" s="258" t="s">
        <v>1054</v>
      </c>
      <c r="G150" s="259" t="s">
        <v>506</v>
      </c>
      <c r="H150" s="260">
        <v>1</v>
      </c>
      <c r="I150" s="261"/>
      <c r="J150" s="262">
        <f>ROUND(I150*H150,2)</f>
        <v>0</v>
      </c>
      <c r="K150" s="263"/>
      <c r="L150" s="264"/>
      <c r="M150" s="265" t="s">
        <v>1</v>
      </c>
      <c r="N150" s="266" t="s">
        <v>44</v>
      </c>
      <c r="O150" s="91"/>
      <c r="P150" s="229">
        <f>O150*H150</f>
        <v>0</v>
      </c>
      <c r="Q150" s="229">
        <v>0.0011000000000000001</v>
      </c>
      <c r="R150" s="229">
        <f>Q150*H150</f>
        <v>0.0011000000000000001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252</v>
      </c>
      <c r="AT150" s="231" t="s">
        <v>209</v>
      </c>
      <c r="AU150" s="231" t="s">
        <v>89</v>
      </c>
      <c r="AY150" s="17" t="s">
        <v>159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243</v>
      </c>
      <c r="BM150" s="231" t="s">
        <v>1144</v>
      </c>
    </row>
    <row r="151" s="2" customFormat="1" ht="24.15" customHeight="1">
      <c r="A151" s="38"/>
      <c r="B151" s="39"/>
      <c r="C151" s="219" t="s">
        <v>220</v>
      </c>
      <c r="D151" s="219" t="s">
        <v>161</v>
      </c>
      <c r="E151" s="220" t="s">
        <v>693</v>
      </c>
      <c r="F151" s="221" t="s">
        <v>694</v>
      </c>
      <c r="G151" s="222" t="s">
        <v>212</v>
      </c>
      <c r="H151" s="223">
        <v>0.51300000000000001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243</v>
      </c>
      <c r="AT151" s="231" t="s">
        <v>161</v>
      </c>
      <c r="AU151" s="231" t="s">
        <v>89</v>
      </c>
      <c r="AY151" s="17" t="s">
        <v>159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243</v>
      </c>
      <c r="BM151" s="231" t="s">
        <v>1145</v>
      </c>
    </row>
    <row r="152" s="12" customFormat="1" ht="22.8" customHeight="1">
      <c r="A152" s="12"/>
      <c r="B152" s="203"/>
      <c r="C152" s="204"/>
      <c r="D152" s="205" t="s">
        <v>78</v>
      </c>
      <c r="E152" s="217" t="s">
        <v>696</v>
      </c>
      <c r="F152" s="217" t="s">
        <v>697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SUM(P153:P161)</f>
        <v>0</v>
      </c>
      <c r="Q152" s="211"/>
      <c r="R152" s="212">
        <f>SUM(R153:R161)</f>
        <v>0.021223039999999999</v>
      </c>
      <c r="S152" s="211"/>
      <c r="T152" s="213">
        <f>SUM(T153:T161)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89</v>
      </c>
      <c r="AT152" s="215" t="s">
        <v>78</v>
      </c>
      <c r="AU152" s="215" t="s">
        <v>87</v>
      </c>
      <c r="AY152" s="214" t="s">
        <v>159</v>
      </c>
      <c r="BK152" s="216">
        <f>SUM(BK153:BK161)</f>
        <v>0</v>
      </c>
    </row>
    <row r="153" s="2" customFormat="1" ht="24.15" customHeight="1">
      <c r="A153" s="38"/>
      <c r="B153" s="39"/>
      <c r="C153" s="219" t="s">
        <v>224</v>
      </c>
      <c r="D153" s="219" t="s">
        <v>161</v>
      </c>
      <c r="E153" s="220" t="s">
        <v>698</v>
      </c>
      <c r="F153" s="221" t="s">
        <v>699</v>
      </c>
      <c r="G153" s="222" t="s">
        <v>164</v>
      </c>
      <c r="H153" s="223">
        <v>59.799999999999997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0.00025000000000000001</v>
      </c>
      <c r="R153" s="229">
        <f>Q153*H153</f>
        <v>0.01495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243</v>
      </c>
      <c r="AT153" s="231" t="s">
        <v>161</v>
      </c>
      <c r="AU153" s="231" t="s">
        <v>89</v>
      </c>
      <c r="AY153" s="17" t="s">
        <v>159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243</v>
      </c>
      <c r="BM153" s="231" t="s">
        <v>1146</v>
      </c>
    </row>
    <row r="154" s="13" customFormat="1">
      <c r="A154" s="13"/>
      <c r="B154" s="233"/>
      <c r="C154" s="234"/>
      <c r="D154" s="235" t="s">
        <v>170</v>
      </c>
      <c r="E154" s="236" t="s">
        <v>1</v>
      </c>
      <c r="F154" s="237" t="s">
        <v>1147</v>
      </c>
      <c r="G154" s="234"/>
      <c r="H154" s="238">
        <v>59.799999999999997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170</v>
      </c>
      <c r="AU154" s="244" t="s">
        <v>89</v>
      </c>
      <c r="AV154" s="13" t="s">
        <v>89</v>
      </c>
      <c r="AW154" s="13" t="s">
        <v>34</v>
      </c>
      <c r="AX154" s="13" t="s">
        <v>87</v>
      </c>
      <c r="AY154" s="244" t="s">
        <v>159</v>
      </c>
    </row>
    <row r="155" s="2" customFormat="1" ht="24.15" customHeight="1">
      <c r="A155" s="38"/>
      <c r="B155" s="39"/>
      <c r="C155" s="219" t="s">
        <v>230</v>
      </c>
      <c r="D155" s="219" t="s">
        <v>161</v>
      </c>
      <c r="E155" s="220" t="s">
        <v>704</v>
      </c>
      <c r="F155" s="221" t="s">
        <v>705</v>
      </c>
      <c r="G155" s="222" t="s">
        <v>164</v>
      </c>
      <c r="H155" s="223">
        <v>16.507999999999999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0.00013999999999999999</v>
      </c>
      <c r="R155" s="229">
        <f>Q155*H155</f>
        <v>0.0023111199999999998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243</v>
      </c>
      <c r="AT155" s="231" t="s">
        <v>161</v>
      </c>
      <c r="AU155" s="231" t="s">
        <v>89</v>
      </c>
      <c r="AY155" s="17" t="s">
        <v>159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243</v>
      </c>
      <c r="BM155" s="231" t="s">
        <v>1148</v>
      </c>
    </row>
    <row r="156" s="15" customFormat="1">
      <c r="A156" s="15"/>
      <c r="B156" s="273"/>
      <c r="C156" s="274"/>
      <c r="D156" s="235" t="s">
        <v>170</v>
      </c>
      <c r="E156" s="275" t="s">
        <v>1</v>
      </c>
      <c r="F156" s="276" t="s">
        <v>1094</v>
      </c>
      <c r="G156" s="274"/>
      <c r="H156" s="275" t="s">
        <v>1</v>
      </c>
      <c r="I156" s="277"/>
      <c r="J156" s="274"/>
      <c r="K156" s="274"/>
      <c r="L156" s="278"/>
      <c r="M156" s="279"/>
      <c r="N156" s="280"/>
      <c r="O156" s="280"/>
      <c r="P156" s="280"/>
      <c r="Q156" s="280"/>
      <c r="R156" s="280"/>
      <c r="S156" s="280"/>
      <c r="T156" s="28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2" t="s">
        <v>170</v>
      </c>
      <c r="AU156" s="282" t="s">
        <v>89</v>
      </c>
      <c r="AV156" s="15" t="s">
        <v>87</v>
      </c>
      <c r="AW156" s="15" t="s">
        <v>34</v>
      </c>
      <c r="AX156" s="15" t="s">
        <v>79</v>
      </c>
      <c r="AY156" s="282" t="s">
        <v>159</v>
      </c>
    </row>
    <row r="157" s="13" customFormat="1">
      <c r="A157" s="13"/>
      <c r="B157" s="233"/>
      <c r="C157" s="234"/>
      <c r="D157" s="235" t="s">
        <v>170</v>
      </c>
      <c r="E157" s="236" t="s">
        <v>1</v>
      </c>
      <c r="F157" s="237" t="s">
        <v>1149</v>
      </c>
      <c r="G157" s="234"/>
      <c r="H157" s="238">
        <v>5.5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170</v>
      </c>
      <c r="AU157" s="244" t="s">
        <v>89</v>
      </c>
      <c r="AV157" s="13" t="s">
        <v>89</v>
      </c>
      <c r="AW157" s="13" t="s">
        <v>34</v>
      </c>
      <c r="AX157" s="13" t="s">
        <v>79</v>
      </c>
      <c r="AY157" s="244" t="s">
        <v>159</v>
      </c>
    </row>
    <row r="158" s="13" customFormat="1">
      <c r="A158" s="13"/>
      <c r="B158" s="233"/>
      <c r="C158" s="234"/>
      <c r="D158" s="235" t="s">
        <v>170</v>
      </c>
      <c r="E158" s="236" t="s">
        <v>1</v>
      </c>
      <c r="F158" s="237" t="s">
        <v>1150</v>
      </c>
      <c r="G158" s="234"/>
      <c r="H158" s="238">
        <v>11.007999999999999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170</v>
      </c>
      <c r="AU158" s="244" t="s">
        <v>89</v>
      </c>
      <c r="AV158" s="13" t="s">
        <v>89</v>
      </c>
      <c r="AW158" s="13" t="s">
        <v>34</v>
      </c>
      <c r="AX158" s="13" t="s">
        <v>79</v>
      </c>
      <c r="AY158" s="244" t="s">
        <v>159</v>
      </c>
    </row>
    <row r="159" s="14" customFormat="1">
      <c r="A159" s="14"/>
      <c r="B159" s="245"/>
      <c r="C159" s="246"/>
      <c r="D159" s="235" t="s">
        <v>170</v>
      </c>
      <c r="E159" s="247" t="s">
        <v>1</v>
      </c>
      <c r="F159" s="248" t="s">
        <v>177</v>
      </c>
      <c r="G159" s="246"/>
      <c r="H159" s="249">
        <v>16.507999999999999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170</v>
      </c>
      <c r="AU159" s="255" t="s">
        <v>89</v>
      </c>
      <c r="AV159" s="14" t="s">
        <v>165</v>
      </c>
      <c r="AW159" s="14" t="s">
        <v>34</v>
      </c>
      <c r="AX159" s="14" t="s">
        <v>87</v>
      </c>
      <c r="AY159" s="255" t="s">
        <v>159</v>
      </c>
    </row>
    <row r="160" s="2" customFormat="1" ht="24.15" customHeight="1">
      <c r="A160" s="38"/>
      <c r="B160" s="39"/>
      <c r="C160" s="219" t="s">
        <v>235</v>
      </c>
      <c r="D160" s="219" t="s">
        <v>161</v>
      </c>
      <c r="E160" s="220" t="s">
        <v>722</v>
      </c>
      <c r="F160" s="221" t="s">
        <v>723</v>
      </c>
      <c r="G160" s="222" t="s">
        <v>164</v>
      </c>
      <c r="H160" s="223">
        <v>16.507999999999999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0.00012</v>
      </c>
      <c r="R160" s="229">
        <f>Q160*H160</f>
        <v>0.0019809599999999999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243</v>
      </c>
      <c r="AT160" s="231" t="s">
        <v>161</v>
      </c>
      <c r="AU160" s="231" t="s">
        <v>89</v>
      </c>
      <c r="AY160" s="17" t="s">
        <v>159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243</v>
      </c>
      <c r="BM160" s="231" t="s">
        <v>1151</v>
      </c>
    </row>
    <row r="161" s="2" customFormat="1" ht="24.15" customHeight="1">
      <c r="A161" s="38"/>
      <c r="B161" s="39"/>
      <c r="C161" s="219" t="s">
        <v>8</v>
      </c>
      <c r="D161" s="219" t="s">
        <v>161</v>
      </c>
      <c r="E161" s="220" t="s">
        <v>725</v>
      </c>
      <c r="F161" s="221" t="s">
        <v>726</v>
      </c>
      <c r="G161" s="222" t="s">
        <v>164</v>
      </c>
      <c r="H161" s="223">
        <v>16.507999999999999</v>
      </c>
      <c r="I161" s="224"/>
      <c r="J161" s="225">
        <f>ROUND(I161*H161,2)</f>
        <v>0</v>
      </c>
      <c r="K161" s="226"/>
      <c r="L161" s="44"/>
      <c r="M161" s="267" t="s">
        <v>1</v>
      </c>
      <c r="N161" s="268" t="s">
        <v>44</v>
      </c>
      <c r="O161" s="269"/>
      <c r="P161" s="270">
        <f>O161*H161</f>
        <v>0</v>
      </c>
      <c r="Q161" s="270">
        <v>0.00012</v>
      </c>
      <c r="R161" s="270">
        <f>Q161*H161</f>
        <v>0.0019809599999999999</v>
      </c>
      <c r="S161" s="270">
        <v>0</v>
      </c>
      <c r="T161" s="27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243</v>
      </c>
      <c r="AT161" s="231" t="s">
        <v>161</v>
      </c>
      <c r="AU161" s="231" t="s">
        <v>89</v>
      </c>
      <c r="AY161" s="17" t="s">
        <v>159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87</v>
      </c>
      <c r="BK161" s="232">
        <f>ROUND(I161*H161,2)</f>
        <v>0</v>
      </c>
      <c r="BL161" s="17" t="s">
        <v>243</v>
      </c>
      <c r="BM161" s="231" t="s">
        <v>1152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eKHQ2dFZ6owibli22W4F6e1GF8KhmJvycn8Ix9BbnQpL5CcXyfk35JYvxsVngeAyNnbVHVFDiDmr0OqDdgOIXA==" hashValue="xl+y3FUbcMsqEzVWCh3euhf6fKMjsg0xF4FfqqFoVUnd5Idh0yUaTyqujM8vUgCSpfPp4HrJt3gEAoaZDY+Hiw==" algorithmName="SHA-512" password="CC35"/>
  <autoFilter ref="C122:K16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123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ROZ 180037 - Revitalizace veřejných ploch města Luby - Lokalita B, U Pily - IV.etapa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126</v>
      </c>
      <c r="G12" s="38"/>
      <c r="H12" s="38"/>
      <c r="I12" s="140" t="s">
        <v>22</v>
      </c>
      <c r="J12" s="144" t="str">
        <f>'Rekapitulace stavby'!AN8</f>
        <v>16. 1. 2022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00254053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Luby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26355981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A69-architekti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14733099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Ing.Pavel Šturc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ROUND((SUM(BE119:BE152)),  2)</f>
        <v>0</v>
      </c>
      <c r="G33" s="38"/>
      <c r="H33" s="38"/>
      <c r="I33" s="155">
        <v>0.20999999999999999</v>
      </c>
      <c r="J33" s="154">
        <f>ROUND(((SUM(BE119:BE152))*I33),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ROUND((SUM(BF119:BF152)),  2)</f>
        <v>0</v>
      </c>
      <c r="G34" s="38"/>
      <c r="H34" s="38"/>
      <c r="I34" s="155">
        <v>0.14999999999999999</v>
      </c>
      <c r="J34" s="154">
        <f>ROUND(((SUM(BF119:BF152))*I34),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ROUND((SUM(BG119:BG152)),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ROUND((SUM(BH119:BH152)),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ROUND((SUM(BI119:BI152)),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ROZ 180037 - Revitalizace veřejných ploch města Luby - Lokalita B, U Pily - IV.etapa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SO-02 - Sadové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Luby</v>
      </c>
      <c r="G91" s="40"/>
      <c r="H91" s="40"/>
      <c r="I91" s="32" t="s">
        <v>31</v>
      </c>
      <c r="J91" s="36" t="str">
        <f>E21</f>
        <v>A69-architekti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Ing.Pavel Šturc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128</v>
      </c>
      <c r="D94" s="176"/>
      <c r="E94" s="176"/>
      <c r="F94" s="176"/>
      <c r="G94" s="176"/>
      <c r="H94" s="176"/>
      <c r="I94" s="176"/>
      <c r="J94" s="177" t="s">
        <v>129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131</v>
      </c>
    </row>
    <row r="97" s="9" customFormat="1" ht="24.96" customHeight="1">
      <c r="A97" s="9"/>
      <c r="B97" s="179"/>
      <c r="C97" s="180"/>
      <c r="D97" s="181" t="s">
        <v>1154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132</v>
      </c>
      <c r="E98" s="182"/>
      <c r="F98" s="182"/>
      <c r="G98" s="182"/>
      <c r="H98" s="182"/>
      <c r="I98" s="182"/>
      <c r="J98" s="183">
        <f>J150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139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ROZ 180037 - Revitalizace veřejných ploch města Luby - Lokalita B, U Pily - IV.etapa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124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SO-02 - Sadové úpravy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16. 1. 2022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Město Luby</v>
      </c>
      <c r="G115" s="40"/>
      <c r="H115" s="40"/>
      <c r="I115" s="32" t="s">
        <v>31</v>
      </c>
      <c r="J115" s="36" t="str">
        <f>E21</f>
        <v>A69-architekti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>Ing.Pavel Šturc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145</v>
      </c>
      <c r="D118" s="194" t="s">
        <v>64</v>
      </c>
      <c r="E118" s="194" t="s">
        <v>60</v>
      </c>
      <c r="F118" s="194" t="s">
        <v>61</v>
      </c>
      <c r="G118" s="194" t="s">
        <v>146</v>
      </c>
      <c r="H118" s="194" t="s">
        <v>147</v>
      </c>
      <c r="I118" s="194" t="s">
        <v>148</v>
      </c>
      <c r="J118" s="195" t="s">
        <v>129</v>
      </c>
      <c r="K118" s="196" t="s">
        <v>149</v>
      </c>
      <c r="L118" s="197"/>
      <c r="M118" s="100" t="s">
        <v>1</v>
      </c>
      <c r="N118" s="101" t="s">
        <v>43</v>
      </c>
      <c r="O118" s="101" t="s">
        <v>150</v>
      </c>
      <c r="P118" s="101" t="s">
        <v>151</v>
      </c>
      <c r="Q118" s="101" t="s">
        <v>152</v>
      </c>
      <c r="R118" s="101" t="s">
        <v>153</v>
      </c>
      <c r="S118" s="101" t="s">
        <v>154</v>
      </c>
      <c r="T118" s="102" t="s">
        <v>155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156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P120+P150</f>
        <v>0</v>
      </c>
      <c r="Q119" s="104"/>
      <c r="R119" s="200">
        <f>R120+R150</f>
        <v>0</v>
      </c>
      <c r="S119" s="104"/>
      <c r="T119" s="201">
        <f>T120+T150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78</v>
      </c>
      <c r="AU119" s="17" t="s">
        <v>131</v>
      </c>
      <c r="BK119" s="202">
        <f>BK120+BK150</f>
        <v>0</v>
      </c>
    </row>
    <row r="120" s="12" customFormat="1" ht="25.92" customHeight="1">
      <c r="A120" s="12"/>
      <c r="B120" s="203"/>
      <c r="C120" s="204"/>
      <c r="D120" s="205" t="s">
        <v>78</v>
      </c>
      <c r="E120" s="206" t="s">
        <v>87</v>
      </c>
      <c r="F120" s="206" t="s">
        <v>160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SUM(P121:P149)</f>
        <v>0</v>
      </c>
      <c r="Q120" s="211"/>
      <c r="R120" s="212">
        <f>SUM(R121:R149)</f>
        <v>0</v>
      </c>
      <c r="S120" s="211"/>
      <c r="T120" s="213">
        <f>SUM(T121:T149)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87</v>
      </c>
      <c r="AT120" s="215" t="s">
        <v>78</v>
      </c>
      <c r="AU120" s="215" t="s">
        <v>79</v>
      </c>
      <c r="AY120" s="214" t="s">
        <v>159</v>
      </c>
      <c r="BK120" s="216">
        <f>SUM(BK121:BK149)</f>
        <v>0</v>
      </c>
    </row>
    <row r="121" s="2" customFormat="1" ht="44.25" customHeight="1">
      <c r="A121" s="38"/>
      <c r="B121" s="39"/>
      <c r="C121" s="219" t="s">
        <v>87</v>
      </c>
      <c r="D121" s="219" t="s">
        <v>161</v>
      </c>
      <c r="E121" s="220" t="s">
        <v>1155</v>
      </c>
      <c r="F121" s="221" t="s">
        <v>1156</v>
      </c>
      <c r="G121" s="222" t="s">
        <v>164</v>
      </c>
      <c r="H121" s="223">
        <v>5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165</v>
      </c>
      <c r="AT121" s="231" t="s">
        <v>161</v>
      </c>
      <c r="AU121" s="231" t="s">
        <v>87</v>
      </c>
      <c r="AY121" s="17" t="s">
        <v>159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165</v>
      </c>
      <c r="BM121" s="231" t="s">
        <v>1157</v>
      </c>
    </row>
    <row r="122" s="13" customFormat="1">
      <c r="A122" s="13"/>
      <c r="B122" s="233"/>
      <c r="C122" s="234"/>
      <c r="D122" s="235" t="s">
        <v>170</v>
      </c>
      <c r="E122" s="236" t="s">
        <v>1</v>
      </c>
      <c r="F122" s="237" t="s">
        <v>1158</v>
      </c>
      <c r="G122" s="234"/>
      <c r="H122" s="238">
        <v>5</v>
      </c>
      <c r="I122" s="239"/>
      <c r="J122" s="234"/>
      <c r="K122" s="234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170</v>
      </c>
      <c r="AU122" s="244" t="s">
        <v>87</v>
      </c>
      <c r="AV122" s="13" t="s">
        <v>89</v>
      </c>
      <c r="AW122" s="13" t="s">
        <v>34</v>
      </c>
      <c r="AX122" s="13" t="s">
        <v>79</v>
      </c>
      <c r="AY122" s="244" t="s">
        <v>159</v>
      </c>
    </row>
    <row r="123" s="14" customFormat="1">
      <c r="A123" s="14"/>
      <c r="B123" s="245"/>
      <c r="C123" s="246"/>
      <c r="D123" s="235" t="s">
        <v>170</v>
      </c>
      <c r="E123" s="247" t="s">
        <v>1</v>
      </c>
      <c r="F123" s="248" t="s">
        <v>177</v>
      </c>
      <c r="G123" s="246"/>
      <c r="H123" s="249">
        <v>5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170</v>
      </c>
      <c r="AU123" s="255" t="s">
        <v>87</v>
      </c>
      <c r="AV123" s="14" t="s">
        <v>165</v>
      </c>
      <c r="AW123" s="14" t="s">
        <v>34</v>
      </c>
      <c r="AX123" s="14" t="s">
        <v>87</v>
      </c>
      <c r="AY123" s="255" t="s">
        <v>159</v>
      </c>
    </row>
    <row r="124" s="2" customFormat="1" ht="37.8" customHeight="1">
      <c r="A124" s="38"/>
      <c r="B124" s="39"/>
      <c r="C124" s="219" t="s">
        <v>89</v>
      </c>
      <c r="D124" s="219" t="s">
        <v>161</v>
      </c>
      <c r="E124" s="220" t="s">
        <v>1159</v>
      </c>
      <c r="F124" s="221" t="s">
        <v>1160</v>
      </c>
      <c r="G124" s="222" t="s">
        <v>350</v>
      </c>
      <c r="H124" s="223">
        <v>3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44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165</v>
      </c>
      <c r="AT124" s="231" t="s">
        <v>161</v>
      </c>
      <c r="AU124" s="231" t="s">
        <v>87</v>
      </c>
      <c r="AY124" s="17" t="s">
        <v>159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87</v>
      </c>
      <c r="BK124" s="232">
        <f>ROUND(I124*H124,2)</f>
        <v>0</v>
      </c>
      <c r="BL124" s="17" t="s">
        <v>165</v>
      </c>
      <c r="BM124" s="231" t="s">
        <v>1161</v>
      </c>
    </row>
    <row r="125" s="2" customFormat="1" ht="37.8" customHeight="1">
      <c r="A125" s="38"/>
      <c r="B125" s="39"/>
      <c r="C125" s="219" t="s">
        <v>178</v>
      </c>
      <c r="D125" s="219" t="s">
        <v>161</v>
      </c>
      <c r="E125" s="220" t="s">
        <v>1162</v>
      </c>
      <c r="F125" s="221" t="s">
        <v>1163</v>
      </c>
      <c r="G125" s="222" t="s">
        <v>350</v>
      </c>
      <c r="H125" s="223">
        <v>3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165</v>
      </c>
      <c r="AT125" s="231" t="s">
        <v>161</v>
      </c>
      <c r="AU125" s="231" t="s">
        <v>87</v>
      </c>
      <c r="AY125" s="17" t="s">
        <v>159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165</v>
      </c>
      <c r="BM125" s="231" t="s">
        <v>1164</v>
      </c>
    </row>
    <row r="126" s="2" customFormat="1" ht="37.8" customHeight="1">
      <c r="A126" s="38"/>
      <c r="B126" s="39"/>
      <c r="C126" s="219" t="s">
        <v>165</v>
      </c>
      <c r="D126" s="219" t="s">
        <v>161</v>
      </c>
      <c r="E126" s="220" t="s">
        <v>1165</v>
      </c>
      <c r="F126" s="221" t="s">
        <v>1166</v>
      </c>
      <c r="G126" s="222" t="s">
        <v>164</v>
      </c>
      <c r="H126" s="223">
        <v>4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165</v>
      </c>
      <c r="AT126" s="231" t="s">
        <v>161</v>
      </c>
      <c r="AU126" s="231" t="s">
        <v>87</v>
      </c>
      <c r="AY126" s="17" t="s">
        <v>159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165</v>
      </c>
      <c r="BM126" s="231" t="s">
        <v>1167</v>
      </c>
    </row>
    <row r="127" s="2" customFormat="1" ht="33" customHeight="1">
      <c r="A127" s="38"/>
      <c r="B127" s="39"/>
      <c r="C127" s="219" t="s">
        <v>187</v>
      </c>
      <c r="D127" s="219" t="s">
        <v>161</v>
      </c>
      <c r="E127" s="220" t="s">
        <v>1168</v>
      </c>
      <c r="F127" s="221" t="s">
        <v>1169</v>
      </c>
      <c r="G127" s="222" t="s">
        <v>350</v>
      </c>
      <c r="H127" s="223">
        <v>4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165</v>
      </c>
      <c r="AT127" s="231" t="s">
        <v>161</v>
      </c>
      <c r="AU127" s="231" t="s">
        <v>87</v>
      </c>
      <c r="AY127" s="17" t="s">
        <v>159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165</v>
      </c>
      <c r="BM127" s="231" t="s">
        <v>1170</v>
      </c>
    </row>
    <row r="128" s="2" customFormat="1" ht="44.25" customHeight="1">
      <c r="A128" s="38"/>
      <c r="B128" s="39"/>
      <c r="C128" s="219" t="s">
        <v>192</v>
      </c>
      <c r="D128" s="219" t="s">
        <v>161</v>
      </c>
      <c r="E128" s="220" t="s">
        <v>1171</v>
      </c>
      <c r="F128" s="221" t="s">
        <v>1172</v>
      </c>
      <c r="G128" s="222" t="s">
        <v>350</v>
      </c>
      <c r="H128" s="223">
        <v>16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165</v>
      </c>
      <c r="AT128" s="231" t="s">
        <v>161</v>
      </c>
      <c r="AU128" s="231" t="s">
        <v>87</v>
      </c>
      <c r="AY128" s="17" t="s">
        <v>159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165</v>
      </c>
      <c r="BM128" s="231" t="s">
        <v>1173</v>
      </c>
    </row>
    <row r="129" s="2" customFormat="1" ht="16.5" customHeight="1">
      <c r="A129" s="38"/>
      <c r="B129" s="39"/>
      <c r="C129" s="256" t="s">
        <v>197</v>
      </c>
      <c r="D129" s="256" t="s">
        <v>209</v>
      </c>
      <c r="E129" s="257" t="s">
        <v>1174</v>
      </c>
      <c r="F129" s="258" t="s">
        <v>1175</v>
      </c>
      <c r="G129" s="259" t="s">
        <v>168</v>
      </c>
      <c r="H129" s="260">
        <v>28.800000000000001</v>
      </c>
      <c r="I129" s="261"/>
      <c r="J129" s="262">
        <f>ROUND(I129*H129,2)</f>
        <v>0</v>
      </c>
      <c r="K129" s="263"/>
      <c r="L129" s="264"/>
      <c r="M129" s="265" t="s">
        <v>1</v>
      </c>
      <c r="N129" s="266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202</v>
      </c>
      <c r="AT129" s="231" t="s">
        <v>209</v>
      </c>
      <c r="AU129" s="231" t="s">
        <v>87</v>
      </c>
      <c r="AY129" s="17" t="s">
        <v>159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165</v>
      </c>
      <c r="BM129" s="231" t="s">
        <v>1176</v>
      </c>
    </row>
    <row r="130" s="13" customFormat="1">
      <c r="A130" s="13"/>
      <c r="B130" s="233"/>
      <c r="C130" s="234"/>
      <c r="D130" s="235" t="s">
        <v>170</v>
      </c>
      <c r="E130" s="236" t="s">
        <v>1</v>
      </c>
      <c r="F130" s="237" t="s">
        <v>1177</v>
      </c>
      <c r="G130" s="234"/>
      <c r="H130" s="238">
        <v>28.800000000000001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170</v>
      </c>
      <c r="AU130" s="244" t="s">
        <v>87</v>
      </c>
      <c r="AV130" s="13" t="s">
        <v>89</v>
      </c>
      <c r="AW130" s="13" t="s">
        <v>34</v>
      </c>
      <c r="AX130" s="13" t="s">
        <v>79</v>
      </c>
      <c r="AY130" s="244" t="s">
        <v>159</v>
      </c>
    </row>
    <row r="131" s="14" customFormat="1">
      <c r="A131" s="14"/>
      <c r="B131" s="245"/>
      <c r="C131" s="246"/>
      <c r="D131" s="235" t="s">
        <v>170</v>
      </c>
      <c r="E131" s="247" t="s">
        <v>1</v>
      </c>
      <c r="F131" s="248" t="s">
        <v>177</v>
      </c>
      <c r="G131" s="246"/>
      <c r="H131" s="249">
        <v>28.800000000000001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170</v>
      </c>
      <c r="AU131" s="255" t="s">
        <v>87</v>
      </c>
      <c r="AV131" s="14" t="s">
        <v>165</v>
      </c>
      <c r="AW131" s="14" t="s">
        <v>34</v>
      </c>
      <c r="AX131" s="14" t="s">
        <v>87</v>
      </c>
      <c r="AY131" s="255" t="s">
        <v>159</v>
      </c>
    </row>
    <row r="132" s="2" customFormat="1" ht="37.8" customHeight="1">
      <c r="A132" s="38"/>
      <c r="B132" s="39"/>
      <c r="C132" s="219" t="s">
        <v>202</v>
      </c>
      <c r="D132" s="219" t="s">
        <v>161</v>
      </c>
      <c r="E132" s="220" t="s">
        <v>1178</v>
      </c>
      <c r="F132" s="221" t="s">
        <v>1179</v>
      </c>
      <c r="G132" s="222" t="s">
        <v>350</v>
      </c>
      <c r="H132" s="223">
        <v>16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165</v>
      </c>
      <c r="AT132" s="231" t="s">
        <v>161</v>
      </c>
      <c r="AU132" s="231" t="s">
        <v>87</v>
      </c>
      <c r="AY132" s="17" t="s">
        <v>159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165</v>
      </c>
      <c r="BM132" s="231" t="s">
        <v>1180</v>
      </c>
    </row>
    <row r="133" s="2" customFormat="1" ht="24.15" customHeight="1">
      <c r="A133" s="38"/>
      <c r="B133" s="39"/>
      <c r="C133" s="256" t="s">
        <v>208</v>
      </c>
      <c r="D133" s="256" t="s">
        <v>209</v>
      </c>
      <c r="E133" s="257" t="s">
        <v>1181</v>
      </c>
      <c r="F133" s="258" t="s">
        <v>1182</v>
      </c>
      <c r="G133" s="259" t="s">
        <v>350</v>
      </c>
      <c r="H133" s="260">
        <v>6</v>
      </c>
      <c r="I133" s="261"/>
      <c r="J133" s="262">
        <f>ROUND(I133*H133,2)</f>
        <v>0</v>
      </c>
      <c r="K133" s="263"/>
      <c r="L133" s="264"/>
      <c r="M133" s="265" t="s">
        <v>1</v>
      </c>
      <c r="N133" s="266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202</v>
      </c>
      <c r="AT133" s="231" t="s">
        <v>209</v>
      </c>
      <c r="AU133" s="231" t="s">
        <v>87</v>
      </c>
      <c r="AY133" s="17" t="s">
        <v>159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165</v>
      </c>
      <c r="BM133" s="231" t="s">
        <v>1183</v>
      </c>
    </row>
    <row r="134" s="2" customFormat="1" ht="16.5" customHeight="1">
      <c r="A134" s="38"/>
      <c r="B134" s="39"/>
      <c r="C134" s="256" t="s">
        <v>215</v>
      </c>
      <c r="D134" s="256" t="s">
        <v>209</v>
      </c>
      <c r="E134" s="257" t="s">
        <v>1184</v>
      </c>
      <c r="F134" s="258" t="s">
        <v>1185</v>
      </c>
      <c r="G134" s="259" t="s">
        <v>350</v>
      </c>
      <c r="H134" s="260">
        <v>1</v>
      </c>
      <c r="I134" s="261"/>
      <c r="J134" s="262">
        <f>ROUND(I134*H134,2)</f>
        <v>0</v>
      </c>
      <c r="K134" s="263"/>
      <c r="L134" s="264"/>
      <c r="M134" s="265" t="s">
        <v>1</v>
      </c>
      <c r="N134" s="266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202</v>
      </c>
      <c r="AT134" s="231" t="s">
        <v>209</v>
      </c>
      <c r="AU134" s="231" t="s">
        <v>87</v>
      </c>
      <c r="AY134" s="17" t="s">
        <v>159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165</v>
      </c>
      <c r="BM134" s="231" t="s">
        <v>1186</v>
      </c>
    </row>
    <row r="135" s="2" customFormat="1" ht="16.5" customHeight="1">
      <c r="A135" s="38"/>
      <c r="B135" s="39"/>
      <c r="C135" s="256" t="s">
        <v>220</v>
      </c>
      <c r="D135" s="256" t="s">
        <v>209</v>
      </c>
      <c r="E135" s="257" t="s">
        <v>1187</v>
      </c>
      <c r="F135" s="258" t="s">
        <v>1188</v>
      </c>
      <c r="G135" s="259" t="s">
        <v>350</v>
      </c>
      <c r="H135" s="260">
        <v>4</v>
      </c>
      <c r="I135" s="261"/>
      <c r="J135" s="262">
        <f>ROUND(I135*H135,2)</f>
        <v>0</v>
      </c>
      <c r="K135" s="263"/>
      <c r="L135" s="264"/>
      <c r="M135" s="265" t="s">
        <v>1</v>
      </c>
      <c r="N135" s="266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202</v>
      </c>
      <c r="AT135" s="231" t="s">
        <v>209</v>
      </c>
      <c r="AU135" s="231" t="s">
        <v>87</v>
      </c>
      <c r="AY135" s="17" t="s">
        <v>159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165</v>
      </c>
      <c r="BM135" s="231" t="s">
        <v>1189</v>
      </c>
    </row>
    <row r="136" s="2" customFormat="1" ht="16.5" customHeight="1">
      <c r="A136" s="38"/>
      <c r="B136" s="39"/>
      <c r="C136" s="256" t="s">
        <v>224</v>
      </c>
      <c r="D136" s="256" t="s">
        <v>209</v>
      </c>
      <c r="E136" s="257" t="s">
        <v>1190</v>
      </c>
      <c r="F136" s="258" t="s">
        <v>1191</v>
      </c>
      <c r="G136" s="259" t="s">
        <v>350</v>
      </c>
      <c r="H136" s="260">
        <v>5</v>
      </c>
      <c r="I136" s="261"/>
      <c r="J136" s="262">
        <f>ROUND(I136*H136,2)</f>
        <v>0</v>
      </c>
      <c r="K136" s="263"/>
      <c r="L136" s="264"/>
      <c r="M136" s="265" t="s">
        <v>1</v>
      </c>
      <c r="N136" s="266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202</v>
      </c>
      <c r="AT136" s="231" t="s">
        <v>209</v>
      </c>
      <c r="AU136" s="231" t="s">
        <v>87</v>
      </c>
      <c r="AY136" s="17" t="s">
        <v>159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165</v>
      </c>
      <c r="BM136" s="231" t="s">
        <v>1192</v>
      </c>
    </row>
    <row r="137" s="2" customFormat="1" ht="37.8" customHeight="1">
      <c r="A137" s="38"/>
      <c r="B137" s="39"/>
      <c r="C137" s="219" t="s">
        <v>230</v>
      </c>
      <c r="D137" s="219" t="s">
        <v>161</v>
      </c>
      <c r="E137" s="220" t="s">
        <v>1193</v>
      </c>
      <c r="F137" s="221" t="s">
        <v>1194</v>
      </c>
      <c r="G137" s="222" t="s">
        <v>164</v>
      </c>
      <c r="H137" s="223">
        <v>350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165</v>
      </c>
      <c r="AT137" s="231" t="s">
        <v>161</v>
      </c>
      <c r="AU137" s="231" t="s">
        <v>87</v>
      </c>
      <c r="AY137" s="17" t="s">
        <v>159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165</v>
      </c>
      <c r="BM137" s="231" t="s">
        <v>1195</v>
      </c>
    </row>
    <row r="138" s="2" customFormat="1" ht="33" customHeight="1">
      <c r="A138" s="38"/>
      <c r="B138" s="39"/>
      <c r="C138" s="219" t="s">
        <v>235</v>
      </c>
      <c r="D138" s="219" t="s">
        <v>161</v>
      </c>
      <c r="E138" s="220" t="s">
        <v>1196</v>
      </c>
      <c r="F138" s="221" t="s">
        <v>1197</v>
      </c>
      <c r="G138" s="222" t="s">
        <v>350</v>
      </c>
      <c r="H138" s="223">
        <v>10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165</v>
      </c>
      <c r="AT138" s="231" t="s">
        <v>161</v>
      </c>
      <c r="AU138" s="231" t="s">
        <v>87</v>
      </c>
      <c r="AY138" s="17" t="s">
        <v>159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165</v>
      </c>
      <c r="BM138" s="231" t="s">
        <v>1198</v>
      </c>
    </row>
    <row r="139" s="2" customFormat="1" ht="16.5" customHeight="1">
      <c r="A139" s="38"/>
      <c r="B139" s="39"/>
      <c r="C139" s="256" t="s">
        <v>8</v>
      </c>
      <c r="D139" s="256" t="s">
        <v>209</v>
      </c>
      <c r="E139" s="257" t="s">
        <v>1199</v>
      </c>
      <c r="F139" s="258" t="s">
        <v>1200</v>
      </c>
      <c r="G139" s="259" t="s">
        <v>350</v>
      </c>
      <c r="H139" s="260">
        <v>3</v>
      </c>
      <c r="I139" s="261"/>
      <c r="J139" s="262">
        <f>ROUND(I139*H139,2)</f>
        <v>0</v>
      </c>
      <c r="K139" s="263"/>
      <c r="L139" s="264"/>
      <c r="M139" s="265" t="s">
        <v>1</v>
      </c>
      <c r="N139" s="266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202</v>
      </c>
      <c r="AT139" s="231" t="s">
        <v>209</v>
      </c>
      <c r="AU139" s="231" t="s">
        <v>87</v>
      </c>
      <c r="AY139" s="17" t="s">
        <v>159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165</v>
      </c>
      <c r="BM139" s="231" t="s">
        <v>1201</v>
      </c>
    </row>
    <row r="140" s="2" customFormat="1" ht="16.5" customHeight="1">
      <c r="A140" s="38"/>
      <c r="B140" s="39"/>
      <c r="C140" s="256" t="s">
        <v>243</v>
      </c>
      <c r="D140" s="256" t="s">
        <v>209</v>
      </c>
      <c r="E140" s="257" t="s">
        <v>1202</v>
      </c>
      <c r="F140" s="258" t="s">
        <v>1203</v>
      </c>
      <c r="G140" s="259" t="s">
        <v>350</v>
      </c>
      <c r="H140" s="260">
        <v>2</v>
      </c>
      <c r="I140" s="261"/>
      <c r="J140" s="262">
        <f>ROUND(I140*H140,2)</f>
        <v>0</v>
      </c>
      <c r="K140" s="263"/>
      <c r="L140" s="264"/>
      <c r="M140" s="265" t="s">
        <v>1</v>
      </c>
      <c r="N140" s="266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202</v>
      </c>
      <c r="AT140" s="231" t="s">
        <v>209</v>
      </c>
      <c r="AU140" s="231" t="s">
        <v>87</v>
      </c>
      <c r="AY140" s="17" t="s">
        <v>159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165</v>
      </c>
      <c r="BM140" s="231" t="s">
        <v>1204</v>
      </c>
    </row>
    <row r="141" s="2" customFormat="1" ht="24.15" customHeight="1">
      <c r="A141" s="38"/>
      <c r="B141" s="39"/>
      <c r="C141" s="256" t="s">
        <v>248</v>
      </c>
      <c r="D141" s="256" t="s">
        <v>209</v>
      </c>
      <c r="E141" s="257" t="s">
        <v>1205</v>
      </c>
      <c r="F141" s="258" t="s">
        <v>1206</v>
      </c>
      <c r="G141" s="259" t="s">
        <v>350</v>
      </c>
      <c r="H141" s="260">
        <v>5</v>
      </c>
      <c r="I141" s="261"/>
      <c r="J141" s="262">
        <f>ROUND(I141*H141,2)</f>
        <v>0</v>
      </c>
      <c r="K141" s="263"/>
      <c r="L141" s="264"/>
      <c r="M141" s="265" t="s">
        <v>1</v>
      </c>
      <c r="N141" s="266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202</v>
      </c>
      <c r="AT141" s="231" t="s">
        <v>209</v>
      </c>
      <c r="AU141" s="231" t="s">
        <v>87</v>
      </c>
      <c r="AY141" s="17" t="s">
        <v>159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165</v>
      </c>
      <c r="BM141" s="231" t="s">
        <v>1207</v>
      </c>
    </row>
    <row r="142" s="2" customFormat="1" ht="16.5" customHeight="1">
      <c r="A142" s="38"/>
      <c r="B142" s="39"/>
      <c r="C142" s="219" t="s">
        <v>213</v>
      </c>
      <c r="D142" s="219" t="s">
        <v>161</v>
      </c>
      <c r="E142" s="220" t="s">
        <v>1208</v>
      </c>
      <c r="F142" s="221" t="s">
        <v>1209</v>
      </c>
      <c r="G142" s="222" t="s">
        <v>164</v>
      </c>
      <c r="H142" s="223">
        <v>56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165</v>
      </c>
      <c r="AT142" s="231" t="s">
        <v>161</v>
      </c>
      <c r="AU142" s="231" t="s">
        <v>87</v>
      </c>
      <c r="AY142" s="17" t="s">
        <v>159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165</v>
      </c>
      <c r="BM142" s="231" t="s">
        <v>1210</v>
      </c>
    </row>
    <row r="143" s="13" customFormat="1">
      <c r="A143" s="13"/>
      <c r="B143" s="233"/>
      <c r="C143" s="234"/>
      <c r="D143" s="235" t="s">
        <v>170</v>
      </c>
      <c r="E143" s="236" t="s">
        <v>1</v>
      </c>
      <c r="F143" s="237" t="s">
        <v>1211</v>
      </c>
      <c r="G143" s="234"/>
      <c r="H143" s="238">
        <v>56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170</v>
      </c>
      <c r="AU143" s="244" t="s">
        <v>87</v>
      </c>
      <c r="AV143" s="13" t="s">
        <v>89</v>
      </c>
      <c r="AW143" s="13" t="s">
        <v>34</v>
      </c>
      <c r="AX143" s="13" t="s">
        <v>79</v>
      </c>
      <c r="AY143" s="244" t="s">
        <v>159</v>
      </c>
    </row>
    <row r="144" s="14" customFormat="1">
      <c r="A144" s="14"/>
      <c r="B144" s="245"/>
      <c r="C144" s="246"/>
      <c r="D144" s="235" t="s">
        <v>170</v>
      </c>
      <c r="E144" s="247" t="s">
        <v>1</v>
      </c>
      <c r="F144" s="248" t="s">
        <v>177</v>
      </c>
      <c r="G144" s="246"/>
      <c r="H144" s="249">
        <v>56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170</v>
      </c>
      <c r="AU144" s="255" t="s">
        <v>87</v>
      </c>
      <c r="AV144" s="14" t="s">
        <v>165</v>
      </c>
      <c r="AW144" s="14" t="s">
        <v>34</v>
      </c>
      <c r="AX144" s="14" t="s">
        <v>87</v>
      </c>
      <c r="AY144" s="255" t="s">
        <v>159</v>
      </c>
    </row>
    <row r="145" s="2" customFormat="1" ht="16.5" customHeight="1">
      <c r="A145" s="38"/>
      <c r="B145" s="39"/>
      <c r="C145" s="219" t="s">
        <v>258</v>
      </c>
      <c r="D145" s="219" t="s">
        <v>161</v>
      </c>
      <c r="E145" s="220" t="s">
        <v>1212</v>
      </c>
      <c r="F145" s="221" t="s">
        <v>1213</v>
      </c>
      <c r="G145" s="222" t="s">
        <v>458</v>
      </c>
      <c r="H145" s="223">
        <v>6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165</v>
      </c>
      <c r="AT145" s="231" t="s">
        <v>161</v>
      </c>
      <c r="AU145" s="231" t="s">
        <v>87</v>
      </c>
      <c r="AY145" s="17" t="s">
        <v>159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165</v>
      </c>
      <c r="BM145" s="231" t="s">
        <v>1214</v>
      </c>
    </row>
    <row r="146" s="15" customFormat="1">
      <c r="A146" s="15"/>
      <c r="B146" s="273"/>
      <c r="C146" s="274"/>
      <c r="D146" s="235" t="s">
        <v>170</v>
      </c>
      <c r="E146" s="275" t="s">
        <v>1</v>
      </c>
      <c r="F146" s="276" t="s">
        <v>1215</v>
      </c>
      <c r="G146" s="274"/>
      <c r="H146" s="275" t="s">
        <v>1</v>
      </c>
      <c r="I146" s="277"/>
      <c r="J146" s="274"/>
      <c r="K146" s="274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170</v>
      </c>
      <c r="AU146" s="282" t="s">
        <v>87</v>
      </c>
      <c r="AV146" s="15" t="s">
        <v>87</v>
      </c>
      <c r="AW146" s="15" t="s">
        <v>34</v>
      </c>
      <c r="AX146" s="15" t="s">
        <v>79</v>
      </c>
      <c r="AY146" s="282" t="s">
        <v>159</v>
      </c>
    </row>
    <row r="147" s="15" customFormat="1">
      <c r="A147" s="15"/>
      <c r="B147" s="273"/>
      <c r="C147" s="274"/>
      <c r="D147" s="235" t="s">
        <v>170</v>
      </c>
      <c r="E147" s="275" t="s">
        <v>1</v>
      </c>
      <c r="F147" s="276" t="s">
        <v>1216</v>
      </c>
      <c r="G147" s="274"/>
      <c r="H147" s="275" t="s">
        <v>1</v>
      </c>
      <c r="I147" s="277"/>
      <c r="J147" s="274"/>
      <c r="K147" s="274"/>
      <c r="L147" s="278"/>
      <c r="M147" s="279"/>
      <c r="N147" s="280"/>
      <c r="O147" s="280"/>
      <c r="P147" s="280"/>
      <c r="Q147" s="280"/>
      <c r="R147" s="280"/>
      <c r="S147" s="280"/>
      <c r="T147" s="28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2" t="s">
        <v>170</v>
      </c>
      <c r="AU147" s="282" t="s">
        <v>87</v>
      </c>
      <c r="AV147" s="15" t="s">
        <v>87</v>
      </c>
      <c r="AW147" s="15" t="s">
        <v>34</v>
      </c>
      <c r="AX147" s="15" t="s">
        <v>79</v>
      </c>
      <c r="AY147" s="282" t="s">
        <v>159</v>
      </c>
    </row>
    <row r="148" s="13" customFormat="1">
      <c r="A148" s="13"/>
      <c r="B148" s="233"/>
      <c r="C148" s="234"/>
      <c r="D148" s="235" t="s">
        <v>170</v>
      </c>
      <c r="E148" s="236" t="s">
        <v>1</v>
      </c>
      <c r="F148" s="237" t="s">
        <v>192</v>
      </c>
      <c r="G148" s="234"/>
      <c r="H148" s="238">
        <v>6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170</v>
      </c>
      <c r="AU148" s="244" t="s">
        <v>87</v>
      </c>
      <c r="AV148" s="13" t="s">
        <v>89</v>
      </c>
      <c r="AW148" s="13" t="s">
        <v>34</v>
      </c>
      <c r="AX148" s="13" t="s">
        <v>79</v>
      </c>
      <c r="AY148" s="244" t="s">
        <v>159</v>
      </c>
    </row>
    <row r="149" s="14" customFormat="1">
      <c r="A149" s="14"/>
      <c r="B149" s="245"/>
      <c r="C149" s="246"/>
      <c r="D149" s="235" t="s">
        <v>170</v>
      </c>
      <c r="E149" s="247" t="s">
        <v>1</v>
      </c>
      <c r="F149" s="248" t="s">
        <v>177</v>
      </c>
      <c r="G149" s="246"/>
      <c r="H149" s="249">
        <v>6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170</v>
      </c>
      <c r="AU149" s="255" t="s">
        <v>87</v>
      </c>
      <c r="AV149" s="14" t="s">
        <v>165</v>
      </c>
      <c r="AW149" s="14" t="s">
        <v>34</v>
      </c>
      <c r="AX149" s="14" t="s">
        <v>87</v>
      </c>
      <c r="AY149" s="255" t="s">
        <v>159</v>
      </c>
    </row>
    <row r="150" s="12" customFormat="1" ht="25.92" customHeight="1">
      <c r="A150" s="12"/>
      <c r="B150" s="203"/>
      <c r="C150" s="204"/>
      <c r="D150" s="205" t="s">
        <v>78</v>
      </c>
      <c r="E150" s="206" t="s">
        <v>157</v>
      </c>
      <c r="F150" s="206" t="s">
        <v>158</v>
      </c>
      <c r="G150" s="204"/>
      <c r="H150" s="204"/>
      <c r="I150" s="207"/>
      <c r="J150" s="208">
        <f>BK150</f>
        <v>0</v>
      </c>
      <c r="K150" s="204"/>
      <c r="L150" s="209"/>
      <c r="M150" s="210"/>
      <c r="N150" s="211"/>
      <c r="O150" s="211"/>
      <c r="P150" s="212">
        <f>P151</f>
        <v>0</v>
      </c>
      <c r="Q150" s="211"/>
      <c r="R150" s="212">
        <f>R151</f>
        <v>0</v>
      </c>
      <c r="S150" s="211"/>
      <c r="T150" s="21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87</v>
      </c>
      <c r="AT150" s="215" t="s">
        <v>78</v>
      </c>
      <c r="AU150" s="215" t="s">
        <v>79</v>
      </c>
      <c r="AY150" s="214" t="s">
        <v>159</v>
      </c>
      <c r="BK150" s="216">
        <f>BK151</f>
        <v>0</v>
      </c>
    </row>
    <row r="151" s="12" customFormat="1" ht="22.8" customHeight="1">
      <c r="A151" s="12"/>
      <c r="B151" s="203"/>
      <c r="C151" s="204"/>
      <c r="D151" s="205" t="s">
        <v>78</v>
      </c>
      <c r="E151" s="217" t="s">
        <v>480</v>
      </c>
      <c r="F151" s="217" t="s">
        <v>481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P152</f>
        <v>0</v>
      </c>
      <c r="Q151" s="211"/>
      <c r="R151" s="212">
        <f>R152</f>
        <v>0</v>
      </c>
      <c r="S151" s="211"/>
      <c r="T151" s="213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87</v>
      </c>
      <c r="AT151" s="215" t="s">
        <v>78</v>
      </c>
      <c r="AU151" s="215" t="s">
        <v>87</v>
      </c>
      <c r="AY151" s="214" t="s">
        <v>159</v>
      </c>
      <c r="BK151" s="216">
        <f>BK152</f>
        <v>0</v>
      </c>
    </row>
    <row r="152" s="2" customFormat="1" ht="37.8" customHeight="1">
      <c r="A152" s="38"/>
      <c r="B152" s="39"/>
      <c r="C152" s="219" t="s">
        <v>263</v>
      </c>
      <c r="D152" s="219" t="s">
        <v>161</v>
      </c>
      <c r="E152" s="220" t="s">
        <v>1217</v>
      </c>
      <c r="F152" s="221" t="s">
        <v>1218</v>
      </c>
      <c r="G152" s="222" t="s">
        <v>212</v>
      </c>
      <c r="H152" s="223">
        <v>31.013000000000002</v>
      </c>
      <c r="I152" s="224"/>
      <c r="J152" s="225">
        <f>ROUND(I152*H152,2)</f>
        <v>0</v>
      </c>
      <c r="K152" s="226"/>
      <c r="L152" s="44"/>
      <c r="M152" s="267" t="s">
        <v>1</v>
      </c>
      <c r="N152" s="268" t="s">
        <v>44</v>
      </c>
      <c r="O152" s="269"/>
      <c r="P152" s="270">
        <f>O152*H152</f>
        <v>0</v>
      </c>
      <c r="Q152" s="270">
        <v>0</v>
      </c>
      <c r="R152" s="270">
        <f>Q152*H152</f>
        <v>0</v>
      </c>
      <c r="S152" s="270">
        <v>0</v>
      </c>
      <c r="T152" s="27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165</v>
      </c>
      <c r="AT152" s="231" t="s">
        <v>161</v>
      </c>
      <c r="AU152" s="231" t="s">
        <v>89</v>
      </c>
      <c r="AY152" s="17" t="s">
        <v>159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165</v>
      </c>
      <c r="BM152" s="231" t="s">
        <v>1219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hi66HfMR0LjZhAirfHDifCZJfAdz4l5Mz5Tlz10NvR5DxUBz3Npsx1T3drnvNQziq3hWJE+gfIf/g5+6S/1KxA==" hashValue="0Fo6rded+PG5T/FRmwPS/pxazxM5m1GwYpHFAvwlIwLdJVTrsyezaaWvrypulus7pHtf2Dl5SALSvtnU3Ds8dQ==" algorithmName="SHA-512" password="CC35"/>
  <autoFilter ref="C118:K15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ACERNBLS\LSada</dc:creator>
  <cp:lastModifiedBy>ACERNBLS\LSada</cp:lastModifiedBy>
  <dcterms:created xsi:type="dcterms:W3CDTF">2022-12-28T05:20:21Z</dcterms:created>
  <dcterms:modified xsi:type="dcterms:W3CDTF">2022-12-28T05:20:36Z</dcterms:modified>
</cp:coreProperties>
</file>